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7FBBC918-DED3-4B65-80AA-439F3AE384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B30" i="13" s="1"/>
  <c r="C6" i="13"/>
  <c r="C30" i="13" s="1"/>
  <c r="B20" i="13"/>
  <c r="C20" i="13"/>
  <c r="B27" i="13"/>
  <c r="C27" i="13"/>
  <c r="B35" i="13"/>
  <c r="C35" i="13"/>
  <c r="C17" i="14"/>
  <c r="B17" i="14"/>
  <c r="C6" i="14"/>
  <c r="C28" i="14" s="1"/>
  <c r="B6" i="14"/>
  <c r="B28" i="14" l="1"/>
  <c r="F75" i="5"/>
  <c r="E75" i="5"/>
  <c r="C75" i="5"/>
  <c r="B75" i="5"/>
  <c r="G74" i="5"/>
  <c r="D74" i="5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D54" i="5" s="1"/>
  <c r="G57" i="5"/>
  <c r="D57" i="5"/>
  <c r="G56" i="5"/>
  <c r="D56" i="5"/>
  <c r="G55" i="5"/>
  <c r="D55" i="5"/>
  <c r="F54" i="5"/>
  <c r="E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75" i="5" l="1"/>
  <c r="D75" i="5"/>
  <c r="D59" i="5"/>
  <c r="G16" i="5"/>
  <c r="D35" i="5"/>
  <c r="B65" i="5"/>
  <c r="C65" i="5"/>
  <c r="E65" i="5"/>
  <c r="B41" i="5"/>
  <c r="B70" i="5" s="1"/>
  <c r="F65" i="5"/>
  <c r="G65" i="5" s="1"/>
  <c r="D16" i="5"/>
  <c r="G59" i="5"/>
  <c r="D45" i="5"/>
  <c r="D28" i="5"/>
  <c r="G35" i="5"/>
  <c r="G54" i="5"/>
  <c r="C41" i="5"/>
  <c r="E41" i="5"/>
  <c r="G28" i="5"/>
  <c r="F41" i="5"/>
  <c r="G45" i="5"/>
  <c r="D65" i="5" l="1"/>
  <c r="C70" i="5"/>
  <c r="D41" i="5"/>
  <c r="G41" i="5"/>
  <c r="G70" i="5" s="1"/>
  <c r="E70" i="5"/>
  <c r="G42" i="5"/>
  <c r="F70" i="5"/>
  <c r="D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l="1"/>
  <c r="F81" i="18"/>
</calcChain>
</file>

<file path=xl/sharedStrings.xml><?xml version="1.0" encoding="utf-8"?>
<sst xmlns="http://schemas.openxmlformats.org/spreadsheetml/2006/main" count="917" uniqueCount="688">
  <si>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</si>
  <si>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</si>
  <si>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</si>
  <si>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</si>
  <si>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</si>
  <si>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</si>
  <si>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</si>
  <si>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</si>
  <si>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</si>
  <si>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</si>
  <si>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</si>
  <si>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</si>
  <si>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</si>
  <si>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</si>
  <si>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</si>
  <si>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</si>
  <si>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</si>
  <si>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</si>
  <si>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</si>
  <si>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</si>
  <si>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</si>
  <si>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</si>
  <si>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</si>
  <si>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</si>
  <si>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</si>
  <si>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</si>
  <si>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</si>
  <si>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</si>
  <si>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</si>
  <si>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</si>
  <si>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</si>
  <si>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</si>
  <si>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</si>
  <si>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</si>
  <si>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</si>
  <si>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</si>
  <si>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</si>
  <si>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</si>
  <si>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</si>
  <si>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</si>
  <si>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</si>
  <si>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</si>
  <si>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</si>
  <si>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</si>
  <si>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</si>
  <si>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</si>
  <si>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</si>
  <si>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</si>
  <si>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</si>
  <si>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</si>
  <si>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</si>
  <si>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</si>
  <si>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</si>
  <si>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</si>
  <si>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</si>
  <si>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</si>
  <si>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</si>
  <si>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</si>
  <si>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</si>
  <si>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</si>
  <si>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</si>
  <si>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</si>
  <si>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</si>
  <si>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</si>
  <si>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</si>
  <si>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</si>
  <si>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</si>
  <si>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</si>
  <si>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</si>
  <si>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</si>
  <si>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</si>
  <si>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</si>
  <si>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</si>
  <si>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</si>
  <si>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</si>
  <si>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</si>
  <si>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</si>
  <si>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</si>
  <si>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</si>
  <si>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</si>
  <si>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</si>
  <si>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</si>
  <si>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</si>
  <si>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</si>
  <si>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</si>
  <si>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</si>
  <si>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</si>
  <si>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</si>
  <si>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</si>
  <si>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</si>
  <si>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</si>
  <si>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</si>
  <si>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</si>
  <si>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</si>
  <si>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</si>
  <si>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</si>
  <si>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</si>
  <si>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</si>
  <si>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</si>
  <si>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</si>
  <si>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</si>
  <si>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</si>
  <si>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</si>
  <si>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</si>
  <si>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</si>
  <si>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</si>
  <si>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</si>
  <si>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</si>
  <si>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</si>
  <si>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</si>
  <si>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</si>
  <si>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</si>
  <si>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</si>
  <si>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</si>
  <si>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</si>
  <si>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</si>
  <si>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</si>
  <si>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</si>
  <si>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</si>
  <si>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</si>
  <si>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</si>
  <si>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</si>
  <si>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</si>
  <si>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</si>
  <si>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</si>
  <si>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</si>
  <si>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</si>
  <si>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</si>
  <si>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</si>
  <si>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</si>
  <si>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</si>
  <si>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</si>
  <si>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</si>
  <si>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</si>
  <si>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</si>
  <si>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</si>
  <si>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</si>
  <si>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</si>
  <si>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</si>
  <si>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</si>
  <si>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</si>
  <si>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</si>
  <si>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</si>
  <si>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</si>
  <si>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</si>
  <si>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</si>
  <si>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</si>
  <si>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</si>
  <si>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</si>
  <si>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</si>
  <si>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</si>
  <si>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</si>
  <si>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</si>
  <si>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</si>
  <si>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</si>
  <si>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</si>
  <si>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</si>
  <si>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</si>
  <si>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</si>
  <si>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</si>
  <si>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</si>
  <si>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</si>
  <si>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</si>
  <si>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</si>
  <si>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</si>
  <si>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</si>
  <si>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</si>
  <si>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</si>
  <si>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</si>
  <si>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</si>
  <si>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</si>
  <si>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</si>
  <si>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</si>
  <si>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</si>
  <si>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</si>
  <si>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</si>
  <si>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</si>
  <si>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</si>
  <si>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</si>
  <si>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</si>
  <si>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</si>
  <si>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</si>
  <si>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</si>
  <si>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</si>
  <si>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</si>
  <si>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</si>
  <si>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</si>
  <si>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</si>
  <si>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</si>
  <si>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</si>
  <si>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</si>
  <si>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</si>
  <si>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</si>
  <si>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</si>
  <si>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</si>
  <si>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</si>
  <si>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</si>
  <si>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</si>
  <si>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</si>
  <si>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</si>
  <si>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</si>
  <si>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</si>
  <si>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</si>
  <si>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</si>
  <si>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</si>
  <si>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</si>
  <si>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</si>
  <si>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</si>
  <si>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</si>
  <si>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</si>
  <si>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</si>
  <si>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</si>
  <si>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</si>
  <si>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</si>
  <si>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</si>
  <si>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</si>
  <si>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</si>
  <si>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</si>
  <si>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</si>
  <si>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</si>
  <si>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</si>
  <si>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</si>
  <si>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</si>
  <si>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</si>
  <si>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</si>
  <si>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</si>
  <si>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</si>
  <si>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</si>
  <si>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</si>
  <si>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</si>
  <si>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</si>
  <si>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</si>
  <si>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</si>
  <si>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</si>
  <si>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</si>
  <si>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</si>
  <si>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</si>
  <si>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</si>
  <si>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</si>
  <si>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</si>
  <si>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</si>
  <si>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</si>
  <si>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</si>
  <si>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</si>
  <si>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</si>
  <si>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</si>
  <si>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</si>
  <si>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</si>
  <si>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</si>
  <si>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</si>
  <si>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</si>
  <si>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</si>
  <si>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</si>
  <si>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</si>
  <si>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</si>
  <si>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</si>
  <si>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</si>
  <si>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</si>
  <si>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</si>
  <si>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</si>
  <si>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</si>
  <si>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</si>
  <si>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</si>
  <si>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</si>
  <si>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</si>
  <si>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</si>
  <si>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</si>
  <si>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</si>
  <si>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</si>
  <si>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</si>
  <si>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</si>
  <si>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</si>
  <si>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</si>
  <si>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</si>
  <si>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</si>
  <si>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</si>
  <si>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</si>
  <si>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</si>
  <si>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</si>
  <si>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</si>
  <si>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</si>
  <si>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</si>
  <si>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</si>
  <si>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</si>
  <si>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</si>
  <si>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</si>
  <si>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</si>
  <si>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</si>
  <si>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</si>
  <si>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</si>
  <si>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</si>
  <si>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</si>
  <si>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</si>
  <si>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</si>
  <si>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</si>
  <si>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</si>
  <si>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</si>
  <si>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</si>
  <si>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</si>
  <si>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</si>
  <si>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</si>
  <si>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</si>
  <si>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</si>
  <si>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</si>
  <si>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</si>
  <si>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</si>
  <si>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</si>
  <si>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</si>
  <si>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</si>
  <si>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</si>
  <si>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</si>
  <si>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</si>
  <si>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</si>
  <si>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</si>
  <si>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</si>
  <si>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</si>
  <si>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</si>
  <si>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</si>
  <si>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</si>
  <si>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</si>
  <si>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</si>
  <si>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</si>
  <si>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</si>
  <si>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</si>
  <si>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</si>
  <si>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</si>
  <si>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</si>
  <si>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</si>
  <si>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</si>
  <si>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</si>
  <si>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</si>
  <si>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</si>
  <si>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</si>
  <si>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</si>
  <si>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</si>
  <si>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</si>
  <si>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</si>
  <si>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</si>
  <si>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</si>
  <si>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</si>
  <si>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</si>
  <si>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</si>
  <si>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</si>
  <si>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</si>
  <si>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</si>
  <si>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</si>
  <si>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</si>
  <si>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</si>
  <si>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</si>
  <si>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</si>
  <si>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</si>
  <si>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</si>
  <si>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</si>
  <si>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</si>
  <si>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</si>
  <si>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</si>
  <si>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</si>
  <si>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</si>
  <si>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</si>
  <si>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</si>
  <si>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</si>
  <si>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</si>
  <si>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</si>
  <si>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</si>
  <si>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</si>
  <si>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</si>
  <si>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</si>
  <si>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</si>
  <si>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</si>
  <si>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</si>
  <si>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</si>
  <si>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</si>
  <si>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</si>
  <si>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</si>
  <si>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</si>
  <si>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</si>
  <si>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</si>
  <si>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</si>
  <si>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</si>
  <si>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</si>
  <si>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</si>
  <si>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</si>
  <si>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</si>
  <si>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</si>
  <si>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</si>
  <si>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</si>
  <si>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</si>
  <si>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</si>
  <si>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</si>
  <si>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</si>
  <si>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</si>
  <si>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</si>
  <si>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</si>
  <si>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</si>
  <si>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</si>
  <si>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</si>
  <si>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</si>
  <si>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</si>
  <si>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</si>
  <si>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</si>
  <si>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</si>
  <si>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</si>
  <si>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</si>
  <si>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</si>
  <si>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</si>
  <si>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</si>
  <si>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</si>
  <si>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</si>
  <si>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</si>
  <si>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</si>
  <si>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</si>
  <si>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</si>
  <si>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</si>
  <si>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</si>
  <si>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</si>
  <si>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</si>
  <si>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</si>
  <si>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</si>
  <si>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</si>
  <si>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</si>
  <si>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</si>
  <si>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</si>
  <si>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</si>
  <si>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</si>
  <si>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</si>
  <si>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</si>
  <si>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</si>
  <si>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</si>
  <si>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</si>
  <si>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</si>
  <si>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</si>
  <si>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</si>
  <si>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</si>
  <si>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</si>
  <si>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</si>
  <si>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</si>
  <si>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</si>
  <si>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</si>
  <si>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</si>
  <si>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</si>
  <si>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</si>
  <si>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</si>
  <si>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</si>
  <si>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</si>
  <si>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</si>
  <si>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</si>
  <si>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</si>
  <si>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</si>
  <si>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</si>
  <si>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</si>
  <si>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</si>
  <si>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</si>
  <si>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</si>
  <si>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</si>
  <si>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</si>
  <si>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</si>
  <si>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</si>
  <si>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</si>
  <si>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</si>
  <si>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</si>
  <si>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</si>
  <si>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</si>
  <si>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</si>
  <si>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</si>
  <si>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</si>
  <si>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</si>
  <si>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</si>
  <si>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</si>
  <si>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</si>
  <si>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</si>
  <si>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</si>
  <si>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</si>
  <si>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</si>
  <si>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</si>
  <si>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</si>
  <si>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</si>
  <si>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</si>
  <si>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</si>
  <si>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</si>
  <si>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</si>
  <si>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</si>
  <si>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</si>
  <si>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</si>
  <si>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</si>
  <si>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</si>
  <si>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</si>
  <si>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</si>
  <si>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</si>
  <si>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</si>
  <si>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</si>
  <si>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</si>
  <si>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</si>
  <si>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</si>
  <si>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</si>
  <si>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</si>
  <si>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</si>
  <si>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</si>
  <si>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</si>
  <si>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</si>
  <si>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</si>
  <si>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</si>
  <si>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</si>
  <si>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</si>
  <si>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</si>
  <si>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</si>
  <si>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</si>
  <si>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</si>
  <si>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</si>
  <si>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</si>
  <si>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</si>
  <si>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</si>
  <si>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</si>
  <si>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</si>
  <si>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</si>
  <si>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</si>
  <si>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</si>
  <si>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</si>
  <si>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</si>
  <si>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</si>
  <si>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</si>
  <si>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</si>
  <si>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</si>
  <si>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</si>
  <si>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</si>
  <si>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</si>
  <si>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</si>
  <si>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</si>
  <si>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</si>
  <si>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</si>
  <si>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</si>
  <si>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</si>
  <si>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</si>
  <si>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</si>
  <si>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</si>
  <si>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</si>
  <si>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</si>
  <si>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Gobierno del Estado de Guanajuato</t>
  </si>
  <si>
    <t>Amortizaciones 
del Periodo</t>
  </si>
  <si>
    <t>Revaluaciones, Reclasificaciones y
Otros Ajustes</t>
  </si>
  <si>
    <t>Saldo Final del 
Periodo</t>
  </si>
  <si>
    <t>Pago de Intereses 
del Periodo</t>
  </si>
  <si>
    <t>Del 1 de enero al 30 de marzo de 2017 (b)</t>
  </si>
  <si>
    <t>ORGANISMO, Gobierno del Estado de Aguascalientes (a)</t>
  </si>
  <si>
    <t xml:space="preserve">b1) Protección Ambiental </t>
  </si>
  <si>
    <t>Nombre del Ente Público</t>
  </si>
  <si>
    <t>Año 5 ¹</t>
  </si>
  <si>
    <t>Año 4 ¹</t>
  </si>
  <si>
    <t>Año 3 ¹</t>
  </si>
  <si>
    <t>Año 2 ¹</t>
  </si>
  <si>
    <t>Año 1 ¹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</si>
  <si>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</si>
  <si>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</si>
  <si>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</si>
  <si>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</si>
  <si>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Año 5 ¹ ©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</si>
  <si>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</si>
  <si>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</si>
  <si>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</si>
  <si>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</si>
  <si>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</si>
  <si>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</si>
  <si>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</si>
  <si>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</si>
  <si>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</si>
  <si>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</si>
  <si>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</si>
  <si>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</si>
  <si>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</si>
  <si>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</si>
  <si>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</si>
  <si>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</si>
  <si>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</si>
  <si>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</si>
  <si>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</si>
  <si>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</si>
  <si>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</si>
  <si>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</si>
  <si>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</si>
  <si>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</si>
  <si>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</si>
  <si>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</si>
  <si>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</si>
  <si>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</si>
  <si>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</si>
  <si>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</si>
  <si>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</si>
  <si>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</si>
  <si>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</si>
  <si>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</si>
  <si>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</si>
  <si>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</si>
  <si>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</si>
  <si>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</si>
  <si>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</si>
  <si>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</si>
  <si>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</si>
  <si>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</si>
  <si>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</si>
  <si>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</si>
  <si>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</si>
  <si>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</si>
  <si>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</si>
  <si>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</si>
  <si>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</si>
  <si>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</si>
  <si>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</si>
  <si>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</si>
  <si>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</si>
  <si>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</si>
  <si>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</si>
  <si>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</si>
  <si>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</si>
  <si>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</si>
  <si>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</si>
  <si>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</si>
  <si>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</si>
  <si>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</si>
  <si>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</si>
  <si>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</si>
  <si>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</si>
  <si>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</si>
  <si>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</si>
  <si>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</si>
  <si>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</si>
  <si>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</si>
  <si>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</si>
  <si>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</si>
  <si>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</si>
  <si>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</si>
  <si>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</si>
  <si>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</si>
  <si>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</si>
  <si>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</si>
  <si>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</si>
  <si>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</si>
  <si>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</si>
  <si>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</si>
  <si>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</si>
  <si>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</si>
  <si>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</si>
  <si>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</si>
  <si>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</si>
  <si>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</si>
  <si>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</si>
  <si>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</si>
  <si>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</si>
  <si>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</si>
  <si>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</si>
  <si>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</si>
  <si>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</si>
  <si>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</si>
  <si>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</si>
  <si>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</si>
  <si>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</si>
  <si>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</si>
  <si>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</si>
  <si>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</si>
  <si>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</si>
  <si>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</si>
  <si>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</si>
  <si>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</si>
  <si>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</si>
  <si>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</si>
  <si>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</si>
  <si>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</si>
  <si>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</si>
  <si>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</si>
  <si>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</si>
  <si>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</si>
  <si>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</si>
  <si>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</si>
  <si>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</si>
  <si>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</si>
  <si>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</si>
  <si>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</si>
  <si>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</si>
  <si>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</si>
  <si>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</si>
  <si>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</si>
  <si>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a. Resultado del Ejercicio (Ahorro/ Desahorro)</t>
  </si>
  <si>
    <t xml:space="preserve"> Junta Municipal de Agua Potable y Alcantarillado de Cortázar, Gto.</t>
  </si>
  <si>
    <t>Al 31 de diciembre de 2025 y al 31 de marzo de 2026</t>
  </si>
  <si>
    <t>31 de diciembre de 2025</t>
  </si>
  <si>
    <t>Saldo al 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</si>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</sst>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9" fillId="0" borderId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0" fontId="2" fillId="2" borderId="2" xfId="0" applyFont="1" applyFill="1" applyBorder="1" applyAlignment="1">
      <alignment horizontal="center" vertical="center"/>
    </xf>
    <xf numFmtId="0" fontId="12" fillId="0" borderId="7" xfId="2" applyFont="1" applyBorder="1" applyAlignment="1">
      <alignment horizontal="left"/>
    </xf>
    <xf numFmtId="167" fontId="0" fillId="0" borderId="10" xfId="1" applyNumberFormat="1" applyFont="1" applyFill="1" applyBorder="1"/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0" fontId="0" fillId="3" borderId="16" xfId="0" applyFill="1" applyBorder="1" applyAlignment="1">
      <alignment horizontal="left" vertical="center" indent="6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7" fillId="0" borderId="0" xfId="0" applyFont="1"/>
    <xf numFmtId="0" fontId="3" fillId="0" borderId="0" xfId="0" applyFont="1"/>
    <xf numFmtId="0" fontId="18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Fon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2" fillId="3" borderId="19" xfId="4" applyNumberFormat="1" applyFont="1" applyFill="1" applyBorder="1" applyAlignment="1" applyProtection="1">
      <alignment vertical="center"/>
      <protection locked="0"/>
    </xf>
    <xf numFmtId="165" fontId="0" fillId="3" borderId="19" xfId="4" applyNumberFormat="1" applyFont="1" applyFill="1" applyBorder="1" applyAlignment="1" applyProtection="1">
      <alignment vertical="center"/>
      <protection locked="0"/>
    </xf>
    <xf numFmtId="165" fontId="0" fillId="3" borderId="19" xfId="4" applyNumberFormat="1" applyFont="1" applyFill="1" applyBorder="1" applyAlignment="1">
      <alignment vertical="center"/>
    </xf>
    <xf numFmtId="165" fontId="1" fillId="3" borderId="19" xfId="4" applyNumberFormat="1" applyFont="1" applyFill="1" applyBorder="1" applyAlignment="1" applyProtection="1">
      <alignment vertical="center"/>
      <protection locked="0"/>
    </xf>
    <xf numFmtId="165" fontId="2" fillId="0" borderId="12" xfId="4" applyNumberFormat="1" applyFont="1" applyFill="1" applyBorder="1" applyAlignment="1" applyProtection="1">
      <alignment vertical="center"/>
      <protection locked="0"/>
    </xf>
    <xf numFmtId="165" fontId="0" fillId="0" borderId="19" xfId="4" applyNumberFormat="1" applyFont="1" applyFill="1" applyBorder="1" applyAlignment="1" applyProtection="1">
      <alignment vertical="center"/>
      <protection locked="0"/>
    </xf>
    <xf numFmtId="165" fontId="0" fillId="0" borderId="19" xfId="4" applyNumberFormat="1" applyFont="1" applyFill="1" applyBorder="1" applyAlignment="1">
      <alignment vertical="center"/>
    </xf>
    <xf numFmtId="165" fontId="2" fillId="0" borderId="19" xfId="4" applyNumberFormat="1" applyFont="1" applyFill="1" applyBorder="1" applyAlignment="1" applyProtection="1">
      <alignment vertical="center"/>
      <protection locked="0"/>
    </xf>
    <xf numFmtId="165" fontId="1" fillId="0" borderId="19" xfId="4" applyNumberFormat="1" applyFont="1" applyFill="1" applyBorder="1" applyAlignment="1" applyProtection="1">
      <alignment vertical="center"/>
      <protection locked="0"/>
    </xf>
    <xf numFmtId="165" fontId="2" fillId="0" borderId="6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2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 wrapText="1"/>
      <protection locked="0"/>
    </xf>
    <xf numFmtId="165" fontId="0" fillId="0" borderId="8" xfId="4" applyNumberFormat="1" applyFont="1" applyFill="1" applyBorder="1" applyAlignment="1">
      <alignment vertical="center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2" fillId="0" borderId="8" xfId="4" applyNumberFormat="1" applyFont="1" applyFill="1" applyBorder="1" applyAlignment="1" applyProtection="1">
      <alignment horizontal="right" vertical="center"/>
      <protection locked="0"/>
    </xf>
    <xf numFmtId="165" fontId="0" fillId="0" borderId="8" xfId="4" applyNumberFormat="1" applyFont="1" applyFill="1" applyBorder="1" applyAlignment="1" applyProtection="1">
      <alignment horizontal="right" vertical="center"/>
      <protection locked="0"/>
    </xf>
    <xf numFmtId="165" fontId="0" fillId="0" borderId="8" xfId="4" applyNumberFormat="1" applyFont="1" applyFill="1" applyBorder="1" applyAlignment="1">
      <alignment horizontal="right" vertical="center"/>
    </xf>
    <xf numFmtId="165" fontId="1" fillId="0" borderId="8" xfId="4" applyNumberFormat="1" applyFont="1" applyFill="1" applyBorder="1" applyAlignment="1" applyProtection="1">
      <alignment horizontal="right"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4" fontId="0" fillId="0" borderId="19" xfId="0" applyNumberFormat="1" applyBorder="1" applyAlignment="1">
      <alignment vertical="center"/>
    </xf>
    <xf numFmtId="3" fontId="0" fillId="0" borderId="19" xfId="0" applyNumberFormat="1" applyBorder="1" applyAlignment="1" applyProtection="1">
      <alignment vertical="center"/>
      <protection locked="0"/>
    </xf>
    <xf numFmtId="3" fontId="2" fillId="0" borderId="19" xfId="0" applyNumberFormat="1" applyFont="1" applyBorder="1" applyAlignment="1" applyProtection="1">
      <alignment vertical="center"/>
      <protection locked="0"/>
    </xf>
    <xf numFmtId="4" fontId="0" fillId="0" borderId="19" xfId="0" applyNumberFormat="1" applyBorder="1" applyAlignment="1" applyProtection="1">
      <alignment vertical="center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0" fillId="0" borderId="16" xfId="0" applyNumberFormat="1" applyBorder="1" applyAlignment="1" applyProtection="1">
      <alignment vertical="center"/>
      <protection locked="0"/>
    </xf>
  </cellXfs>
  <cellStyles count="5">
    <cellStyle name="Millares" xfId="1" builtinId="3"/>
    <cellStyle name="Millares 2" xfId="4" xr:uid="{300EFF24-38AD-47AC-8F5F-13A27368390A}"/>
    <cellStyle name="Normal" xfId="0" builtinId="0"/>
    <cellStyle name="Normal 2" xfId="3" xr:uid="{ED01D583-C226-4248-81AF-C0855949DEFB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tabSelected="1" zoomScale="60" zoomScaleNormal="60" workbookViewId="0">
      <selection sqref="A1:F1"/>
    </sheetView>
  </sheetViews>
  <sheetFormatPr baseColWidth="10" defaultColWidth="14.6640625" defaultRowHeight="14.4" zeroHeight="1" x14ac:dyDescent="0.3"/>
  <cols>
    <col min="1" max="1" width="78" style="48" customWidth="1"/>
    <col min="2" max="2" width="19.5546875" customWidth="1"/>
    <col min="3" max="3" width="18.33203125" customWidth="1"/>
    <col min="4" max="4" width="75.5546875" style="48" customWidth="1"/>
    <col min="5" max="5" width="20" customWidth="1"/>
    <col min="6" max="6" width="20.6640625" customWidth="1"/>
  </cols>
  <sheetData>
    <row r="1" spans="1:6" s="1" customFormat="1" ht="37.5" customHeight="1" x14ac:dyDescent="0.3">
      <c r="A1" s="151" t="s">
        <v>417</v>
      </c>
      <c r="B1" s="151"/>
      <c r="C1" s="151"/>
      <c r="D1" s="151"/>
      <c r="E1" s="151"/>
      <c r="F1" s="151"/>
    </row>
    <row r="2" spans="1:6" x14ac:dyDescent="0.3">
      <c r="A2" s="152" t="s">
        <v>680</v>
      </c>
      <c r="B2" s="153"/>
      <c r="C2" s="153"/>
      <c r="D2" s="153"/>
      <c r="E2" s="153"/>
      <c r="F2" s="154"/>
    </row>
    <row r="3" spans="1:6" x14ac:dyDescent="0.3">
      <c r="A3" s="155" t="s">
        <v>418</v>
      </c>
      <c r="B3" s="156"/>
      <c r="C3" s="156"/>
      <c r="D3" s="156"/>
      <c r="E3" s="156"/>
      <c r="F3" s="157"/>
    </row>
    <row r="4" spans="1:6" x14ac:dyDescent="0.3">
      <c r="A4" s="155" t="s">
        <v>681</v>
      </c>
      <c r="B4" s="156"/>
      <c r="C4" s="156"/>
      <c r="D4" s="156"/>
      <c r="E4" s="156"/>
      <c r="F4" s="157"/>
    </row>
    <row r="5" spans="1:6" x14ac:dyDescent="0.3">
      <c r="A5" s="158" t="s">
        <v>2</v>
      </c>
      <c r="B5" s="159"/>
      <c r="C5" s="159"/>
      <c r="D5" s="159"/>
      <c r="E5" s="159"/>
      <c r="F5" s="160"/>
    </row>
    <row r="6" spans="1:6" ht="28.8" x14ac:dyDescent="0.3">
      <c r="A6" s="51" t="s">
        <v>535</v>
      </c>
      <c r="B6" s="39">
        <v>2026</v>
      </c>
      <c r="C6" s="40" t="s">
        <v>682</v>
      </c>
      <c r="D6" s="52" t="s">
        <v>63</v>
      </c>
      <c r="E6" s="39">
        <v>2026</v>
      </c>
      <c r="F6" s="40" t="s">
        <v>682</v>
      </c>
    </row>
    <row r="7" spans="1:6" x14ac:dyDescent="0.3">
      <c r="A7" s="64" t="s">
        <v>419</v>
      </c>
      <c r="B7" s="58"/>
      <c r="C7" s="58"/>
      <c r="D7" s="41" t="s">
        <v>420</v>
      </c>
      <c r="E7" s="58"/>
      <c r="F7" s="58"/>
    </row>
    <row r="8" spans="1:6" x14ac:dyDescent="0.3">
      <c r="A8" s="64" t="s">
        <v>421</v>
      </c>
      <c r="B8" s="58"/>
      <c r="C8" s="58"/>
      <c r="D8" s="41" t="s">
        <v>422</v>
      </c>
      <c r="E8" s="58"/>
      <c r="F8" s="58"/>
    </row>
    <row r="9" spans="1:6" x14ac:dyDescent="0.3">
      <c r="A9" s="65" t="s">
        <v>423</v>
      </c>
      <c r="B9" s="66">
        <f>SUM(B10:B16)</f>
        <v>2400952.5299999998</v>
      </c>
      <c r="C9" s="66">
        <f>SUM(C10:C16)</f>
        <v>1298379.8</v>
      </c>
      <c r="D9" s="42" t="s">
        <v>424</v>
      </c>
      <c r="E9" s="66">
        <f>SUM(E10:E18)</f>
        <v>-1031431.9700000004</v>
      </c>
      <c r="F9" s="66">
        <f>SUM(F10:F18)</f>
        <v>1302610.6399999997</v>
      </c>
    </row>
    <row r="10" spans="1:6" x14ac:dyDescent="0.3">
      <c r="A10" s="67" t="s">
        <v>425</v>
      </c>
      <c r="B10" s="170">
        <v>64500</v>
      </c>
      <c r="C10" s="170">
        <v>64500</v>
      </c>
      <c r="D10" s="43" t="s">
        <v>426</v>
      </c>
      <c r="E10" s="170">
        <v>627817.93999999994</v>
      </c>
      <c r="F10" s="170">
        <v>1236567.44</v>
      </c>
    </row>
    <row r="11" spans="1:6" x14ac:dyDescent="0.3">
      <c r="A11" s="67" t="s">
        <v>427</v>
      </c>
      <c r="B11" s="170">
        <v>2336452.5299999998</v>
      </c>
      <c r="C11" s="170">
        <v>1233879.8</v>
      </c>
      <c r="D11" s="43" t="s">
        <v>428</v>
      </c>
      <c r="E11" s="170">
        <v>2192679.5099999998</v>
      </c>
      <c r="F11" s="170">
        <v>2797486.09</v>
      </c>
    </row>
    <row r="12" spans="1:6" x14ac:dyDescent="0.3">
      <c r="A12" s="67" t="s">
        <v>429</v>
      </c>
      <c r="B12" s="170">
        <v>0</v>
      </c>
      <c r="C12" s="170">
        <v>0</v>
      </c>
      <c r="D12" s="43" t="s">
        <v>430</v>
      </c>
      <c r="E12" s="170">
        <v>254644.48000000001</v>
      </c>
      <c r="F12" s="170">
        <v>254644.48000000001</v>
      </c>
    </row>
    <row r="13" spans="1:6" x14ac:dyDescent="0.3">
      <c r="A13" s="67" t="s">
        <v>431</v>
      </c>
      <c r="B13" s="170">
        <v>0</v>
      </c>
      <c r="C13" s="170">
        <v>0</v>
      </c>
      <c r="D13" s="43" t="s">
        <v>432</v>
      </c>
      <c r="E13" s="170">
        <v>0</v>
      </c>
      <c r="F13" s="170">
        <v>0</v>
      </c>
    </row>
    <row r="14" spans="1:6" x14ac:dyDescent="0.3">
      <c r="A14" s="67" t="s">
        <v>433</v>
      </c>
      <c r="B14" s="170">
        <v>0</v>
      </c>
      <c r="C14" s="170">
        <v>0</v>
      </c>
      <c r="D14" s="43" t="s">
        <v>434</v>
      </c>
      <c r="E14" s="170">
        <v>0</v>
      </c>
      <c r="F14" s="170">
        <v>0</v>
      </c>
    </row>
    <row r="15" spans="1:6" x14ac:dyDescent="0.3">
      <c r="A15" s="67" t="s">
        <v>435</v>
      </c>
      <c r="B15" s="170">
        <v>0</v>
      </c>
      <c r="C15" s="170">
        <v>0</v>
      </c>
      <c r="D15" s="43" t="s">
        <v>436</v>
      </c>
      <c r="E15" s="170">
        <v>0</v>
      </c>
      <c r="F15" s="170">
        <v>0</v>
      </c>
    </row>
    <row r="16" spans="1:6" x14ac:dyDescent="0.3">
      <c r="A16" s="67" t="s">
        <v>437</v>
      </c>
      <c r="B16" s="170">
        <v>0</v>
      </c>
      <c r="C16" s="170">
        <v>0</v>
      </c>
      <c r="D16" s="43" t="s">
        <v>438</v>
      </c>
      <c r="E16" s="170">
        <v>-4103280.91</v>
      </c>
      <c r="F16" s="170">
        <v>-4017287.43</v>
      </c>
    </row>
    <row r="17" spans="1:6" x14ac:dyDescent="0.3">
      <c r="A17" s="65" t="s">
        <v>439</v>
      </c>
      <c r="B17" s="66">
        <f>SUM(B18:B24)</f>
        <v>3989850.69</v>
      </c>
      <c r="C17" s="66">
        <f>SUM(C18:C24)</f>
        <v>4969516.8100000005</v>
      </c>
      <c r="D17" s="43" t="s">
        <v>440</v>
      </c>
      <c r="E17" s="170">
        <v>0</v>
      </c>
      <c r="F17" s="170">
        <v>0</v>
      </c>
    </row>
    <row r="18" spans="1:6" x14ac:dyDescent="0.3">
      <c r="A18" s="67" t="s">
        <v>441</v>
      </c>
      <c r="B18" s="170">
        <v>0</v>
      </c>
      <c r="C18" s="170">
        <v>0</v>
      </c>
      <c r="D18" s="43" t="s">
        <v>442</v>
      </c>
      <c r="E18" s="170">
        <v>-3292.99</v>
      </c>
      <c r="F18" s="170">
        <v>1031200.06</v>
      </c>
    </row>
    <row r="19" spans="1:6" x14ac:dyDescent="0.3">
      <c r="A19" s="67" t="s">
        <v>443</v>
      </c>
      <c r="B19" s="170">
        <v>2614240.9</v>
      </c>
      <c r="C19" s="170">
        <v>3510687.71</v>
      </c>
      <c r="D19" s="42" t="s">
        <v>444</v>
      </c>
      <c r="E19" s="66">
        <f>SUM(E20:E22)</f>
        <v>0</v>
      </c>
      <c r="F19" s="66">
        <f>SUM(F20:F22)</f>
        <v>0</v>
      </c>
    </row>
    <row r="20" spans="1:6" x14ac:dyDescent="0.3">
      <c r="A20" s="67" t="s">
        <v>445</v>
      </c>
      <c r="B20" s="170">
        <v>40</v>
      </c>
      <c r="C20" s="170">
        <v>40</v>
      </c>
      <c r="D20" s="43" t="s">
        <v>446</v>
      </c>
      <c r="E20" s="170">
        <v>0</v>
      </c>
      <c r="F20" s="170">
        <v>0</v>
      </c>
    </row>
    <row r="21" spans="1:6" x14ac:dyDescent="0.3">
      <c r="A21" s="67" t="s">
        <v>447</v>
      </c>
      <c r="B21" s="170">
        <v>1653.89</v>
      </c>
      <c r="C21" s="170">
        <v>1653.89</v>
      </c>
      <c r="D21" s="43" t="s">
        <v>448</v>
      </c>
      <c r="E21" s="170">
        <v>0</v>
      </c>
      <c r="F21" s="170">
        <v>0</v>
      </c>
    </row>
    <row r="22" spans="1:6" x14ac:dyDescent="0.3">
      <c r="A22" s="67" t="s">
        <v>449</v>
      </c>
      <c r="B22" s="170">
        <v>17000</v>
      </c>
      <c r="C22" s="170">
        <v>17000</v>
      </c>
      <c r="D22" s="43" t="s">
        <v>450</v>
      </c>
      <c r="E22" s="170">
        <v>0</v>
      </c>
      <c r="F22" s="170">
        <v>0</v>
      </c>
    </row>
    <row r="23" spans="1:6" x14ac:dyDescent="0.3">
      <c r="A23" s="67" t="s">
        <v>451</v>
      </c>
      <c r="B23" s="170">
        <v>0</v>
      </c>
      <c r="C23" s="170">
        <v>0</v>
      </c>
      <c r="D23" s="42" t="s">
        <v>452</v>
      </c>
      <c r="E23" s="66">
        <f>E24+E25</f>
        <v>0</v>
      </c>
      <c r="F23" s="66">
        <f>F24+F25</f>
        <v>0</v>
      </c>
    </row>
    <row r="24" spans="1:6" x14ac:dyDescent="0.3">
      <c r="A24" s="67" t="s">
        <v>453</v>
      </c>
      <c r="B24" s="170">
        <v>1356915.9</v>
      </c>
      <c r="C24" s="170">
        <v>1440135.21</v>
      </c>
      <c r="D24" s="43" t="s">
        <v>454</v>
      </c>
      <c r="E24" s="170">
        <v>0</v>
      </c>
      <c r="F24" s="170">
        <v>0</v>
      </c>
    </row>
    <row r="25" spans="1:6" x14ac:dyDescent="0.3">
      <c r="A25" s="65" t="s">
        <v>455</v>
      </c>
      <c r="B25" s="66">
        <f>SUM(B26:B30)</f>
        <v>23344.63</v>
      </c>
      <c r="C25" s="66">
        <f>SUM(C26:C30)</f>
        <v>166779.44</v>
      </c>
      <c r="D25" s="43" t="s">
        <v>456</v>
      </c>
      <c r="E25" s="170">
        <v>0</v>
      </c>
      <c r="F25" s="170">
        <v>0</v>
      </c>
    </row>
    <row r="26" spans="1:6" x14ac:dyDescent="0.3">
      <c r="A26" s="67" t="s">
        <v>457</v>
      </c>
      <c r="B26" s="170">
        <v>22779.65</v>
      </c>
      <c r="C26" s="170">
        <v>19603.849999999999</v>
      </c>
      <c r="D26" s="42" t="s">
        <v>458</v>
      </c>
      <c r="E26" s="170">
        <v>0</v>
      </c>
      <c r="F26" s="170">
        <v>0</v>
      </c>
    </row>
    <row r="27" spans="1:6" x14ac:dyDescent="0.3">
      <c r="A27" s="67" t="s">
        <v>459</v>
      </c>
      <c r="B27" s="170">
        <v>0</v>
      </c>
      <c r="C27" s="170">
        <v>0</v>
      </c>
      <c r="D27" s="42" t="s">
        <v>460</v>
      </c>
      <c r="E27" s="66">
        <f>SUM(E28:E30)</f>
        <v>0</v>
      </c>
      <c r="F27" s="66">
        <f>SUM(F28:F30)</f>
        <v>0</v>
      </c>
    </row>
    <row r="28" spans="1:6" x14ac:dyDescent="0.3">
      <c r="A28" s="67" t="s">
        <v>461</v>
      </c>
      <c r="B28" s="170">
        <v>565</v>
      </c>
      <c r="C28" s="170">
        <v>565</v>
      </c>
      <c r="D28" s="43" t="s">
        <v>462</v>
      </c>
      <c r="E28" s="170">
        <v>0</v>
      </c>
      <c r="F28" s="170">
        <v>0</v>
      </c>
    </row>
    <row r="29" spans="1:6" x14ac:dyDescent="0.3">
      <c r="A29" s="67" t="s">
        <v>463</v>
      </c>
      <c r="B29" s="170">
        <v>-0.02</v>
      </c>
      <c r="C29" s="170">
        <v>146610.59</v>
      </c>
      <c r="D29" s="43" t="s">
        <v>464</v>
      </c>
      <c r="E29" s="170">
        <v>0</v>
      </c>
      <c r="F29" s="170">
        <v>0</v>
      </c>
    </row>
    <row r="30" spans="1:6" x14ac:dyDescent="0.3">
      <c r="A30" s="67" t="s">
        <v>465</v>
      </c>
      <c r="B30" s="170">
        <v>0</v>
      </c>
      <c r="C30" s="170">
        <v>0</v>
      </c>
      <c r="D30" s="43" t="s">
        <v>466</v>
      </c>
      <c r="E30" s="170">
        <v>0</v>
      </c>
      <c r="F30" s="170">
        <v>0</v>
      </c>
    </row>
    <row r="31" spans="1:6" x14ac:dyDescent="0.3">
      <c r="A31" s="65" t="s">
        <v>467</v>
      </c>
      <c r="B31" s="66">
        <f>SUM(B32:B36)</f>
        <v>0</v>
      </c>
      <c r="C31" s="66">
        <f>SUM(C32:C36)</f>
        <v>0</v>
      </c>
      <c r="D31" s="42" t="s">
        <v>468</v>
      </c>
      <c r="E31" s="66">
        <f>SUM(E32:E37)</f>
        <v>0</v>
      </c>
      <c r="F31" s="66">
        <f>SUM(F32:F37)</f>
        <v>0</v>
      </c>
    </row>
    <row r="32" spans="1:6" x14ac:dyDescent="0.3">
      <c r="A32" s="67" t="s">
        <v>469</v>
      </c>
      <c r="B32" s="170">
        <v>0</v>
      </c>
      <c r="C32" s="170">
        <v>0</v>
      </c>
      <c r="D32" s="43" t="s">
        <v>470</v>
      </c>
      <c r="E32" s="66">
        <v>0</v>
      </c>
      <c r="F32" s="66">
        <v>0</v>
      </c>
    </row>
    <row r="33" spans="1:6" x14ac:dyDescent="0.3">
      <c r="A33" s="67" t="s">
        <v>471</v>
      </c>
      <c r="B33" s="170">
        <v>0</v>
      </c>
      <c r="C33" s="170">
        <v>0</v>
      </c>
      <c r="D33" s="43" t="s">
        <v>472</v>
      </c>
      <c r="E33" s="170">
        <v>0</v>
      </c>
      <c r="F33" s="170">
        <v>0</v>
      </c>
    </row>
    <row r="34" spans="1:6" x14ac:dyDescent="0.3">
      <c r="A34" s="67" t="s">
        <v>473</v>
      </c>
      <c r="B34" s="170">
        <v>0</v>
      </c>
      <c r="C34" s="170">
        <v>0</v>
      </c>
      <c r="D34" s="43" t="s">
        <v>474</v>
      </c>
      <c r="E34" s="170">
        <v>0</v>
      </c>
      <c r="F34" s="170">
        <v>0</v>
      </c>
    </row>
    <row r="35" spans="1:6" x14ac:dyDescent="0.3">
      <c r="A35" s="67" t="s">
        <v>475</v>
      </c>
      <c r="B35" s="170">
        <v>0</v>
      </c>
      <c r="C35" s="170">
        <v>0</v>
      </c>
      <c r="D35" s="43" t="s">
        <v>476</v>
      </c>
      <c r="E35" s="170">
        <v>0</v>
      </c>
      <c r="F35" s="170">
        <v>0</v>
      </c>
    </row>
    <row r="36" spans="1:6" x14ac:dyDescent="0.3">
      <c r="A36" s="67" t="s">
        <v>477</v>
      </c>
      <c r="B36" s="170">
        <v>0</v>
      </c>
      <c r="C36" s="170">
        <v>0</v>
      </c>
      <c r="D36" s="43" t="s">
        <v>478</v>
      </c>
      <c r="E36" s="170">
        <v>0</v>
      </c>
      <c r="F36" s="170">
        <v>0</v>
      </c>
    </row>
    <row r="37" spans="1:6" x14ac:dyDescent="0.3">
      <c r="A37" s="65" t="s">
        <v>479</v>
      </c>
      <c r="B37" s="170">
        <v>4576501.41</v>
      </c>
      <c r="C37" s="170">
        <v>4576501.41</v>
      </c>
      <c r="D37" s="43" t="s">
        <v>480</v>
      </c>
      <c r="E37" s="170">
        <v>0</v>
      </c>
      <c r="F37" s="170">
        <v>0</v>
      </c>
    </row>
    <row r="38" spans="1:6" x14ac:dyDescent="0.3">
      <c r="A38" s="65" t="s">
        <v>481</v>
      </c>
      <c r="B38" s="66">
        <f>SUM(B39:B40)</f>
        <v>0</v>
      </c>
      <c r="C38" s="66">
        <f>SUM(C39:C40)</f>
        <v>0</v>
      </c>
      <c r="D38" s="42" t="s">
        <v>482</v>
      </c>
      <c r="E38" s="66">
        <f>SUM(E39:E41)</f>
        <v>0</v>
      </c>
      <c r="F38" s="66">
        <f>SUM(F39:F41)</f>
        <v>0</v>
      </c>
    </row>
    <row r="39" spans="1:6" x14ac:dyDescent="0.3">
      <c r="A39" s="67" t="s">
        <v>483</v>
      </c>
      <c r="B39" s="170">
        <v>0</v>
      </c>
      <c r="C39" s="170">
        <v>0</v>
      </c>
      <c r="D39" s="43" t="s">
        <v>484</v>
      </c>
      <c r="E39" s="170">
        <v>0</v>
      </c>
      <c r="F39" s="170">
        <v>0</v>
      </c>
    </row>
    <row r="40" spans="1:6" x14ac:dyDescent="0.3">
      <c r="A40" s="67" t="s">
        <v>485</v>
      </c>
      <c r="B40" s="170">
        <v>0</v>
      </c>
      <c r="C40" s="170">
        <v>0</v>
      </c>
      <c r="D40" s="43" t="s">
        <v>486</v>
      </c>
      <c r="E40" s="170">
        <v>0</v>
      </c>
      <c r="F40" s="170">
        <v>0</v>
      </c>
    </row>
    <row r="41" spans="1:6" x14ac:dyDescent="0.3">
      <c r="A41" s="65" t="s">
        <v>487</v>
      </c>
      <c r="B41" s="66">
        <f>SUM(B42:B45)</f>
        <v>0</v>
      </c>
      <c r="C41" s="66">
        <f>SUM(C42:C45)</f>
        <v>0</v>
      </c>
      <c r="D41" s="43" t="s">
        <v>488</v>
      </c>
      <c r="E41" s="170">
        <v>0</v>
      </c>
      <c r="F41" s="170">
        <v>0</v>
      </c>
    </row>
    <row r="42" spans="1:6" x14ac:dyDescent="0.3">
      <c r="A42" s="67" t="s">
        <v>489</v>
      </c>
      <c r="B42" s="170">
        <v>0</v>
      </c>
      <c r="C42" s="170">
        <v>0</v>
      </c>
      <c r="D42" s="42" t="s">
        <v>490</v>
      </c>
      <c r="E42" s="66">
        <f>SUM(E43:E45)</f>
        <v>-0.68</v>
      </c>
      <c r="F42" s="66">
        <f>SUM(F43:F45)</f>
        <v>-0.68</v>
      </c>
    </row>
    <row r="43" spans="1:6" x14ac:dyDescent="0.3">
      <c r="A43" s="67" t="s">
        <v>491</v>
      </c>
      <c r="B43" s="170">
        <v>0</v>
      </c>
      <c r="C43" s="170">
        <v>0</v>
      </c>
      <c r="D43" s="43" t="s">
        <v>492</v>
      </c>
      <c r="E43" s="170">
        <v>-0.68</v>
      </c>
      <c r="F43" s="170">
        <v>-0.68</v>
      </c>
    </row>
    <row r="44" spans="1:6" x14ac:dyDescent="0.3">
      <c r="A44" s="67" t="s">
        <v>493</v>
      </c>
      <c r="B44" s="170">
        <v>0</v>
      </c>
      <c r="C44" s="170">
        <v>0</v>
      </c>
      <c r="D44" s="43" t="s">
        <v>494</v>
      </c>
      <c r="E44" s="170">
        <v>0</v>
      </c>
      <c r="F44" s="170">
        <v>0</v>
      </c>
    </row>
    <row r="45" spans="1:6" x14ac:dyDescent="0.3">
      <c r="A45" s="67" t="s">
        <v>495</v>
      </c>
      <c r="B45" s="170">
        <v>0</v>
      </c>
      <c r="C45" s="170">
        <v>0</v>
      </c>
      <c r="D45" s="43" t="s">
        <v>496</v>
      </c>
      <c r="E45" s="170">
        <v>0</v>
      </c>
      <c r="F45" s="170">
        <v>0</v>
      </c>
    </row>
    <row r="46" spans="1:6" x14ac:dyDescent="0.3">
      <c r="A46" s="58"/>
      <c r="B46" s="68"/>
      <c r="C46" s="68"/>
      <c r="D46" s="69"/>
      <c r="E46" s="68"/>
      <c r="F46" s="68"/>
    </row>
    <row r="47" spans="1:6" x14ac:dyDescent="0.3">
      <c r="A47" s="57" t="s">
        <v>497</v>
      </c>
      <c r="B47" s="70">
        <f>B9+B17+B25+B31+B37+B38+B41</f>
        <v>10990649.26</v>
      </c>
      <c r="C47" s="70">
        <f>C9+C17+C25+C31+C37+C38+C41</f>
        <v>11011177.460000001</v>
      </c>
      <c r="D47" s="44" t="s">
        <v>498</v>
      </c>
      <c r="E47" s="70">
        <f>E9+E19+E23+E26+E27+E31+E38+E42</f>
        <v>-1031432.6500000005</v>
      </c>
      <c r="F47" s="70">
        <f>F9+F19+F23+F26+F27+F31+F38+F42</f>
        <v>1302609.9599999997</v>
      </c>
    </row>
    <row r="48" spans="1:6" x14ac:dyDescent="0.3">
      <c r="A48" s="58"/>
      <c r="B48" s="68"/>
      <c r="C48" s="68"/>
      <c r="D48" s="69"/>
      <c r="E48" s="68"/>
      <c r="F48" s="68"/>
    </row>
    <row r="49" spans="1:6" x14ac:dyDescent="0.3">
      <c r="A49" s="64" t="s">
        <v>499</v>
      </c>
      <c r="B49" s="68"/>
      <c r="C49" s="68"/>
      <c r="D49" s="44" t="s">
        <v>500</v>
      </c>
      <c r="E49" s="68"/>
      <c r="F49" s="68"/>
    </row>
    <row r="50" spans="1:6" x14ac:dyDescent="0.3">
      <c r="A50" s="65" t="s">
        <v>501</v>
      </c>
      <c r="B50" s="170">
        <v>0</v>
      </c>
      <c r="C50" s="170">
        <v>0</v>
      </c>
      <c r="D50" s="42" t="s">
        <v>502</v>
      </c>
      <c r="E50" s="170">
        <v>0</v>
      </c>
      <c r="F50" s="170">
        <v>0</v>
      </c>
    </row>
    <row r="51" spans="1:6" x14ac:dyDescent="0.3">
      <c r="A51" s="65" t="s">
        <v>503</v>
      </c>
      <c r="B51" s="170">
        <v>0</v>
      </c>
      <c r="C51" s="170">
        <v>0</v>
      </c>
      <c r="D51" s="42" t="s">
        <v>504</v>
      </c>
      <c r="E51" s="170">
        <v>0</v>
      </c>
      <c r="F51" s="170">
        <v>0</v>
      </c>
    </row>
    <row r="52" spans="1:6" x14ac:dyDescent="0.3">
      <c r="A52" s="65" t="s">
        <v>505</v>
      </c>
      <c r="B52" s="170">
        <v>241610745.59999999</v>
      </c>
      <c r="C52" s="170">
        <v>239723392.15000001</v>
      </c>
      <c r="D52" s="42" t="s">
        <v>506</v>
      </c>
      <c r="E52" s="170">
        <v>0</v>
      </c>
      <c r="F52" s="170">
        <v>0</v>
      </c>
    </row>
    <row r="53" spans="1:6" x14ac:dyDescent="0.3">
      <c r="A53" s="65" t="s">
        <v>507</v>
      </c>
      <c r="B53" s="170">
        <v>31860123.829999998</v>
      </c>
      <c r="C53" s="170">
        <v>31860123.829999998</v>
      </c>
      <c r="D53" s="42" t="s">
        <v>508</v>
      </c>
      <c r="E53" s="170">
        <v>0</v>
      </c>
      <c r="F53" s="170">
        <v>0</v>
      </c>
    </row>
    <row r="54" spans="1:6" x14ac:dyDescent="0.3">
      <c r="A54" s="65" t="s">
        <v>509</v>
      </c>
      <c r="B54" s="170">
        <v>8355196.3399999999</v>
      </c>
      <c r="C54" s="170">
        <v>8355196.3399999999</v>
      </c>
      <c r="D54" s="42" t="s">
        <v>510</v>
      </c>
      <c r="E54" s="170">
        <v>0</v>
      </c>
      <c r="F54" s="170">
        <v>0</v>
      </c>
    </row>
    <row r="55" spans="1:6" x14ac:dyDescent="0.3">
      <c r="A55" s="65" t="s">
        <v>511</v>
      </c>
      <c r="B55" s="170">
        <v>-57671013.850000001</v>
      </c>
      <c r="C55" s="170">
        <v>-56476133.420000002</v>
      </c>
      <c r="D55" s="45" t="s">
        <v>512</v>
      </c>
      <c r="E55" s="170">
        <v>0</v>
      </c>
      <c r="F55" s="170">
        <v>0</v>
      </c>
    </row>
    <row r="56" spans="1:6" x14ac:dyDescent="0.3">
      <c r="A56" s="65" t="s">
        <v>513</v>
      </c>
      <c r="B56" s="170">
        <v>932495.15</v>
      </c>
      <c r="C56" s="170">
        <v>724468.19</v>
      </c>
      <c r="D56" s="69"/>
      <c r="E56" s="68"/>
      <c r="F56" s="68"/>
    </row>
    <row r="57" spans="1:6" x14ac:dyDescent="0.3">
      <c r="A57" s="65" t="s">
        <v>514</v>
      </c>
      <c r="B57" s="170">
        <v>0</v>
      </c>
      <c r="C57" s="170">
        <v>0</v>
      </c>
      <c r="D57" s="44" t="s">
        <v>515</v>
      </c>
      <c r="E57" s="70">
        <f>SUM(E50:E55)</f>
        <v>0</v>
      </c>
      <c r="F57" s="70">
        <f>SUM(F50:F55)</f>
        <v>0</v>
      </c>
    </row>
    <row r="58" spans="1:6" x14ac:dyDescent="0.3">
      <c r="A58" s="65" t="s">
        <v>516</v>
      </c>
      <c r="B58" s="170">
        <v>0</v>
      </c>
      <c r="C58" s="170">
        <v>0</v>
      </c>
      <c r="D58" s="69"/>
      <c r="E58" s="68"/>
      <c r="F58" s="68"/>
    </row>
    <row r="59" spans="1:6" x14ac:dyDescent="0.3">
      <c r="A59" s="58"/>
      <c r="B59" s="68"/>
      <c r="C59" s="68"/>
      <c r="D59" s="44" t="s">
        <v>517</v>
      </c>
      <c r="E59" s="70">
        <f>E47+E57</f>
        <v>-1031432.6500000005</v>
      </c>
      <c r="F59" s="70">
        <f>F47+F57</f>
        <v>1302609.9599999997</v>
      </c>
    </row>
    <row r="60" spans="1:6" x14ac:dyDescent="0.3">
      <c r="A60" s="57" t="s">
        <v>518</v>
      </c>
      <c r="B60" s="70">
        <f>SUM(B50:B58)</f>
        <v>225087547.06999999</v>
      </c>
      <c r="C60" s="70">
        <f>SUM(C50:C58)</f>
        <v>224187047.08999997</v>
      </c>
      <c r="D60" s="69"/>
      <c r="E60" s="68"/>
      <c r="F60" s="68"/>
    </row>
    <row r="61" spans="1:6" x14ac:dyDescent="0.3">
      <c r="A61" s="58"/>
      <c r="B61" s="68"/>
      <c r="C61" s="68"/>
      <c r="D61" s="46" t="s">
        <v>519</v>
      </c>
      <c r="E61" s="68"/>
      <c r="F61" s="68"/>
    </row>
    <row r="62" spans="1:6" x14ac:dyDescent="0.3">
      <c r="A62" s="57" t="s">
        <v>520</v>
      </c>
      <c r="B62" s="70">
        <f>SUM(B47+B60)</f>
        <v>236078196.32999998</v>
      </c>
      <c r="C62" s="70">
        <f>SUM(C47+C60)</f>
        <v>235198224.54999998</v>
      </c>
      <c r="D62" s="69"/>
      <c r="E62" s="68"/>
      <c r="F62" s="68"/>
    </row>
    <row r="63" spans="1:6" x14ac:dyDescent="0.3">
      <c r="A63" s="58"/>
      <c r="B63" s="71"/>
      <c r="C63" s="71"/>
      <c r="D63" s="47" t="s">
        <v>521</v>
      </c>
      <c r="E63" s="66">
        <f>SUM(E64:E66)</f>
        <v>131651154.34999999</v>
      </c>
      <c r="F63" s="66">
        <f>SUM(F64:F66)</f>
        <v>131651154.34999999</v>
      </c>
    </row>
    <row r="64" spans="1:6" x14ac:dyDescent="0.3">
      <c r="A64" s="58"/>
      <c r="B64" s="71"/>
      <c r="C64" s="71"/>
      <c r="D64" s="42" t="s">
        <v>522</v>
      </c>
      <c r="E64" s="170">
        <v>131651154.34999999</v>
      </c>
      <c r="F64" s="170">
        <v>131651154.34999999</v>
      </c>
    </row>
    <row r="65" spans="1:6" x14ac:dyDescent="0.3">
      <c r="A65" s="58"/>
      <c r="B65" s="71"/>
      <c r="C65" s="71"/>
      <c r="D65" s="45" t="s">
        <v>523</v>
      </c>
      <c r="E65" s="170">
        <v>0</v>
      </c>
      <c r="F65" s="170">
        <v>0</v>
      </c>
    </row>
    <row r="66" spans="1:6" x14ac:dyDescent="0.3">
      <c r="A66" s="58"/>
      <c r="B66" s="71"/>
      <c r="C66" s="71"/>
      <c r="D66" s="42" t="s">
        <v>524</v>
      </c>
      <c r="E66" s="170">
        <v>0</v>
      </c>
      <c r="F66" s="170">
        <v>0</v>
      </c>
    </row>
    <row r="67" spans="1:6" x14ac:dyDescent="0.3">
      <c r="A67" s="58"/>
      <c r="B67" s="71"/>
      <c r="C67" s="71"/>
      <c r="D67" s="69"/>
      <c r="E67" s="68"/>
      <c r="F67" s="68"/>
    </row>
    <row r="68" spans="1:6" x14ac:dyDescent="0.3">
      <c r="A68" s="58"/>
      <c r="B68" s="71"/>
      <c r="C68" s="71"/>
      <c r="D68" s="47" t="s">
        <v>525</v>
      </c>
      <c r="E68" s="66">
        <f>SUM(E69:E73)</f>
        <v>105458474.63</v>
      </c>
      <c r="F68" s="66">
        <f>SUM(F69:F73)</f>
        <v>102244460.24000001</v>
      </c>
    </row>
    <row r="69" spans="1:6" x14ac:dyDescent="0.3">
      <c r="A69" s="72"/>
      <c r="B69" s="71"/>
      <c r="C69" s="71"/>
      <c r="D69" s="42" t="s">
        <v>679</v>
      </c>
      <c r="E69" s="170">
        <v>3214014.39</v>
      </c>
      <c r="F69" s="170">
        <v>12407778.26</v>
      </c>
    </row>
    <row r="70" spans="1:6" x14ac:dyDescent="0.3">
      <c r="A70" s="72"/>
      <c r="B70" s="71"/>
      <c r="C70" s="71"/>
      <c r="D70" s="42" t="s">
        <v>526</v>
      </c>
      <c r="E70" s="170">
        <v>102244460.23999999</v>
      </c>
      <c r="F70" s="170">
        <v>89836681.980000004</v>
      </c>
    </row>
    <row r="71" spans="1:6" x14ac:dyDescent="0.3">
      <c r="A71" s="72"/>
      <c r="B71" s="71"/>
      <c r="C71" s="71"/>
      <c r="D71" s="42" t="s">
        <v>527</v>
      </c>
      <c r="E71" s="170">
        <v>0</v>
      </c>
      <c r="F71" s="170">
        <v>0</v>
      </c>
    </row>
    <row r="72" spans="1:6" x14ac:dyDescent="0.3">
      <c r="A72" s="72"/>
      <c r="B72" s="71"/>
      <c r="C72" s="71"/>
      <c r="D72" s="42" t="s">
        <v>528</v>
      </c>
      <c r="E72" s="170">
        <v>0</v>
      </c>
      <c r="F72" s="170">
        <v>0</v>
      </c>
    </row>
    <row r="73" spans="1:6" x14ac:dyDescent="0.3">
      <c r="A73" s="72"/>
      <c r="B73" s="71"/>
      <c r="C73" s="71"/>
      <c r="D73" s="42" t="s">
        <v>529</v>
      </c>
      <c r="E73" s="170">
        <v>0</v>
      </c>
      <c r="F73" s="170">
        <v>0</v>
      </c>
    </row>
    <row r="74" spans="1:6" x14ac:dyDescent="0.3">
      <c r="A74" s="72"/>
      <c r="B74" s="71"/>
      <c r="C74" s="71"/>
      <c r="D74" s="69"/>
      <c r="E74" s="68"/>
      <c r="F74" s="68"/>
    </row>
    <row r="75" spans="1:6" x14ac:dyDescent="0.3">
      <c r="A75" s="72"/>
      <c r="B75" s="71"/>
      <c r="C75" s="71"/>
      <c r="D75" s="47" t="s">
        <v>530</v>
      </c>
      <c r="E75" s="66">
        <f>E76+E77</f>
        <v>0</v>
      </c>
      <c r="F75" s="66">
        <f>F76+F77</f>
        <v>0</v>
      </c>
    </row>
    <row r="76" spans="1:6" x14ac:dyDescent="0.3">
      <c r="A76" s="72"/>
      <c r="B76" s="71"/>
      <c r="C76" s="71"/>
      <c r="D76" s="42" t="s">
        <v>531</v>
      </c>
      <c r="E76" s="170">
        <v>0</v>
      </c>
      <c r="F76" s="170">
        <v>0</v>
      </c>
    </row>
    <row r="77" spans="1:6" x14ac:dyDescent="0.3">
      <c r="A77" s="72"/>
      <c r="B77" s="71"/>
      <c r="C77" s="71"/>
      <c r="D77" s="42" t="s">
        <v>532</v>
      </c>
      <c r="E77" s="170">
        <v>0</v>
      </c>
      <c r="F77" s="170">
        <v>0</v>
      </c>
    </row>
    <row r="78" spans="1:6" x14ac:dyDescent="0.3">
      <c r="A78" s="72"/>
      <c r="B78" s="71"/>
      <c r="C78" s="71"/>
      <c r="D78" s="69"/>
      <c r="E78" s="68"/>
      <c r="F78" s="68"/>
    </row>
    <row r="79" spans="1:6" x14ac:dyDescent="0.3">
      <c r="A79" s="72"/>
      <c r="B79" s="71"/>
      <c r="C79" s="71"/>
      <c r="D79" s="44" t="s">
        <v>533</v>
      </c>
      <c r="E79" s="70">
        <f>E63+E68+E75</f>
        <v>237109628.97999999</v>
      </c>
      <c r="F79" s="70">
        <f>F63+F68+F75</f>
        <v>233895614.59</v>
      </c>
    </row>
    <row r="80" spans="1:6" x14ac:dyDescent="0.3">
      <c r="A80" s="72"/>
      <c r="B80" s="71"/>
      <c r="C80" s="71"/>
      <c r="D80" s="69"/>
      <c r="E80" s="68"/>
      <c r="F80" s="68"/>
    </row>
    <row r="81" spans="1:6" x14ac:dyDescent="0.3">
      <c r="A81" s="72"/>
      <c r="B81" s="71"/>
      <c r="C81" s="71"/>
      <c r="D81" s="44" t="s">
        <v>534</v>
      </c>
      <c r="E81" s="70">
        <f>E59+E79</f>
        <v>236078196.32999998</v>
      </c>
      <c r="F81" s="70">
        <f>F59+F79</f>
        <v>235198224.55000001</v>
      </c>
    </row>
    <row r="82" spans="1:6" x14ac:dyDescent="0.3">
      <c r="A82" s="5"/>
      <c r="B82" s="49"/>
      <c r="C82" s="49"/>
      <c r="D82" s="50"/>
      <c r="E82" s="18"/>
      <c r="F82" s="18"/>
    </row>
    <row r="83" spans="1:6" ht="14.7" customHeight="1" x14ac:dyDescent="0.3"/>
    <row r="84" spans="1:6" x14ac:dyDescent="0.3"/>
    <row r="85" spans="1:6" x14ac:dyDescent="0.3">
      <c r="A85" s="48" t="s">
        <v>31</v>
      </c>
    </row>
    <row r="86" spans="1:6" x14ac:dyDescent="0.3"/>
    <row r="87" spans="1:6" x14ac:dyDescent="0.3"/>
    <row r="88" spans="1:6" x14ac:dyDescent="0.3"/>
    <row r="89" spans="1:6" x14ac:dyDescent="0.3"/>
    <row r="90" spans="1:6" x14ac:dyDescent="0.3"/>
    <row r="91" spans="1:6" x14ac:dyDescent="0.3"/>
    <row r="92" spans="1:6" x14ac:dyDescent="0.3"/>
    <row r="93" spans="1:6" x14ac:dyDescent="0.3"/>
    <row r="94" spans="1:6" x14ac:dyDescent="0.3"/>
    <row r="95" spans="1:6" x14ac:dyDescent="0.3"/>
    <row r="96" spans="1: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topLeftCell="B7" zoomScale="60" zoomScaleNormal="60" workbookViewId="0">
      <selection activeCell="L10" sqref="L10"/>
    </sheetView>
  </sheetViews>
  <sheetFormatPr baseColWidth="10" defaultColWidth="11.44140625" defaultRowHeight="14.4" x14ac:dyDescent="0.3"/>
  <cols>
    <col min="1" max="1" width="125" customWidth="1"/>
    <col min="2" max="6" width="17.6640625" customWidth="1"/>
    <col min="7" max="7" width="22.6640625" bestFit="1" customWidth="1"/>
  </cols>
  <sheetData>
    <row r="1" spans="1:7" ht="29.7" customHeight="1" x14ac:dyDescent="0.3">
      <c r="A1" s="12" t="s">
        <v>377</v>
      </c>
    </row>
    <row r="2" spans="1:7" x14ac:dyDescent="0.3">
      <c r="A2" s="152" t="s">
        <v>544</v>
      </c>
      <c r="B2" s="153"/>
      <c r="C2" s="153"/>
      <c r="D2" s="153"/>
      <c r="E2" s="153"/>
      <c r="F2" s="153"/>
      <c r="G2" s="154"/>
    </row>
    <row r="3" spans="1:7" x14ac:dyDescent="0.3">
      <c r="A3" s="155" t="s">
        <v>374</v>
      </c>
      <c r="B3" s="156"/>
      <c r="C3" s="156"/>
      <c r="D3" s="156"/>
      <c r="E3" s="156"/>
      <c r="F3" s="156"/>
      <c r="G3" s="157"/>
    </row>
    <row r="4" spans="1:7" x14ac:dyDescent="0.3">
      <c r="A4" s="158" t="s">
        <v>2</v>
      </c>
      <c r="B4" s="159"/>
      <c r="C4" s="159"/>
      <c r="D4" s="159"/>
      <c r="E4" s="159"/>
      <c r="F4" s="159"/>
      <c r="G4" s="160"/>
    </row>
    <row r="5" spans="1:7" ht="30.6" x14ac:dyDescent="0.3">
      <c r="A5" s="128" t="s">
        <v>63</v>
      </c>
      <c r="B5" s="129" t="s">
        <v>545</v>
      </c>
      <c r="C5" s="129" t="s">
        <v>546</v>
      </c>
      <c r="D5" s="129" t="s">
        <v>547</v>
      </c>
      <c r="E5" s="129" t="s">
        <v>548</v>
      </c>
      <c r="F5" s="129" t="s">
        <v>549</v>
      </c>
      <c r="G5" s="130" t="s">
        <v>550</v>
      </c>
    </row>
    <row r="6" spans="1:7" x14ac:dyDescent="0.3">
      <c r="A6" s="25" t="s">
        <v>551</v>
      </c>
      <c r="B6" s="194">
        <f>SUM(B7:B18)</f>
        <v>0</v>
      </c>
      <c r="C6" s="194">
        <f t="shared" ref="C6:G6" si="0">SUM(C7:C18)</f>
        <v>0</v>
      </c>
      <c r="D6" s="195">
        <v>83342622.359999999</v>
      </c>
      <c r="E6" s="195">
        <v>92234207.950000003</v>
      </c>
      <c r="F6" s="195">
        <v>92772177.530000001</v>
      </c>
      <c r="G6" s="195">
        <v>101715268.37</v>
      </c>
    </row>
    <row r="7" spans="1:7" x14ac:dyDescent="0.3">
      <c r="A7" s="55" t="s">
        <v>378</v>
      </c>
      <c r="B7" s="134">
        <v>0</v>
      </c>
      <c r="C7" s="134">
        <v>0</v>
      </c>
      <c r="D7" s="199">
        <v>0</v>
      </c>
      <c r="E7" s="199">
        <v>0</v>
      </c>
      <c r="F7" s="199">
        <v>0</v>
      </c>
      <c r="G7" s="199">
        <v>0</v>
      </c>
    </row>
    <row r="8" spans="1:7" x14ac:dyDescent="0.3">
      <c r="A8" s="55" t="s">
        <v>379</v>
      </c>
      <c r="B8" s="134">
        <v>0</v>
      </c>
      <c r="C8" s="134">
        <v>0</v>
      </c>
      <c r="D8" s="199">
        <v>0</v>
      </c>
      <c r="E8" s="199">
        <v>0</v>
      </c>
      <c r="F8" s="199">
        <v>0</v>
      </c>
      <c r="G8" s="199">
        <v>0</v>
      </c>
    </row>
    <row r="9" spans="1:7" x14ac:dyDescent="0.3">
      <c r="A9" s="55" t="s">
        <v>380</v>
      </c>
      <c r="B9" s="134">
        <v>0</v>
      </c>
      <c r="C9" s="134">
        <v>0</v>
      </c>
      <c r="D9" s="199">
        <v>0</v>
      </c>
      <c r="E9" s="199">
        <v>0</v>
      </c>
      <c r="F9" s="199">
        <v>0</v>
      </c>
      <c r="G9" s="199">
        <v>0</v>
      </c>
    </row>
    <row r="10" spans="1:7" x14ac:dyDescent="0.3">
      <c r="A10" s="55" t="s">
        <v>381</v>
      </c>
      <c r="B10" s="134">
        <v>0</v>
      </c>
      <c r="C10" s="134">
        <v>0</v>
      </c>
      <c r="D10" s="199">
        <v>0</v>
      </c>
      <c r="E10" s="199">
        <v>0</v>
      </c>
      <c r="F10" s="199">
        <v>0</v>
      </c>
      <c r="G10" s="199">
        <v>0</v>
      </c>
    </row>
    <row r="11" spans="1:7" x14ac:dyDescent="0.3">
      <c r="A11" s="55" t="s">
        <v>382</v>
      </c>
      <c r="B11" s="134">
        <v>0</v>
      </c>
      <c r="C11" s="134">
        <v>0</v>
      </c>
      <c r="D11" s="199">
        <v>788143.13</v>
      </c>
      <c r="E11" s="199">
        <v>1321061.95</v>
      </c>
      <c r="F11" s="199">
        <v>0</v>
      </c>
      <c r="G11" s="199">
        <v>0</v>
      </c>
    </row>
    <row r="12" spans="1:7" x14ac:dyDescent="0.3">
      <c r="A12" s="55" t="s">
        <v>383</v>
      </c>
      <c r="B12" s="134">
        <v>0</v>
      </c>
      <c r="C12" s="134">
        <v>0</v>
      </c>
      <c r="D12" s="199">
        <v>0</v>
      </c>
      <c r="E12" s="199">
        <v>0</v>
      </c>
      <c r="F12" s="199">
        <v>0</v>
      </c>
      <c r="G12" s="199">
        <v>0</v>
      </c>
    </row>
    <row r="13" spans="1:7" x14ac:dyDescent="0.3">
      <c r="A13" s="55" t="s">
        <v>384</v>
      </c>
      <c r="B13" s="134">
        <v>0</v>
      </c>
      <c r="C13" s="134">
        <v>0</v>
      </c>
      <c r="D13" s="199">
        <v>82479105.230000004</v>
      </c>
      <c r="E13" s="199">
        <v>89666593.840000004</v>
      </c>
      <c r="F13" s="199">
        <v>91732272.530000001</v>
      </c>
      <c r="G13" s="199">
        <v>101715268.37</v>
      </c>
    </row>
    <row r="14" spans="1:7" x14ac:dyDescent="0.3">
      <c r="A14" s="55" t="s">
        <v>385</v>
      </c>
      <c r="B14" s="134">
        <v>0</v>
      </c>
      <c r="C14" s="134">
        <v>0</v>
      </c>
      <c r="D14" s="199">
        <v>0</v>
      </c>
      <c r="E14" s="199">
        <v>0</v>
      </c>
      <c r="F14" s="199">
        <v>0</v>
      </c>
      <c r="G14" s="199">
        <v>0</v>
      </c>
    </row>
    <row r="15" spans="1:7" x14ac:dyDescent="0.3">
      <c r="A15" s="55" t="s">
        <v>386</v>
      </c>
      <c r="B15" s="134">
        <v>0</v>
      </c>
      <c r="C15" s="134">
        <v>0</v>
      </c>
      <c r="D15" s="199">
        <v>0</v>
      </c>
      <c r="E15" s="199">
        <v>0</v>
      </c>
      <c r="F15" s="199">
        <v>0</v>
      </c>
      <c r="G15" s="199">
        <v>0</v>
      </c>
    </row>
    <row r="16" spans="1:7" x14ac:dyDescent="0.3">
      <c r="A16" s="55" t="s">
        <v>387</v>
      </c>
      <c r="B16" s="134">
        <v>0</v>
      </c>
      <c r="C16" s="134">
        <v>0</v>
      </c>
      <c r="D16" s="199">
        <v>75374</v>
      </c>
      <c r="E16" s="199">
        <v>1246552.1599999999</v>
      </c>
      <c r="F16" s="199">
        <v>1039905</v>
      </c>
      <c r="G16" s="199">
        <v>0</v>
      </c>
    </row>
    <row r="17" spans="1:7" x14ac:dyDescent="0.3">
      <c r="A17" s="55" t="s">
        <v>388</v>
      </c>
      <c r="B17" s="134">
        <v>0</v>
      </c>
      <c r="C17" s="134">
        <v>0</v>
      </c>
      <c r="D17" s="199">
        <v>0</v>
      </c>
      <c r="E17" s="199">
        <v>0</v>
      </c>
      <c r="F17" s="199">
        <v>0</v>
      </c>
      <c r="G17" s="199">
        <v>0</v>
      </c>
    </row>
    <row r="18" spans="1:7" x14ac:dyDescent="0.3">
      <c r="A18" s="55" t="s">
        <v>389</v>
      </c>
      <c r="B18" s="131">
        <v>0</v>
      </c>
      <c r="C18" s="131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3">
      <c r="A19" s="58"/>
      <c r="B19" s="132"/>
      <c r="C19" s="132"/>
      <c r="D19" s="196"/>
      <c r="E19" s="196"/>
      <c r="F19" s="196"/>
      <c r="G19" s="196"/>
    </row>
    <row r="20" spans="1:7" x14ac:dyDescent="0.3">
      <c r="A20" s="57" t="s">
        <v>390</v>
      </c>
      <c r="B20" s="133">
        <f>SUM(B21:B25)</f>
        <v>0</v>
      </c>
      <c r="C20" s="133">
        <f t="shared" ref="C20:F20" si="1">SUM(C21:C25)</f>
        <v>0</v>
      </c>
      <c r="D20" s="198">
        <v>0</v>
      </c>
      <c r="E20" s="198">
        <v>0</v>
      </c>
      <c r="F20" s="198">
        <v>0</v>
      </c>
      <c r="G20" s="198">
        <v>2956000</v>
      </c>
    </row>
    <row r="21" spans="1:7" x14ac:dyDescent="0.3">
      <c r="A21" s="55" t="s">
        <v>391</v>
      </c>
      <c r="B21" s="131">
        <v>0</v>
      </c>
      <c r="C21" s="131">
        <v>0</v>
      </c>
      <c r="D21" s="197">
        <v>0</v>
      </c>
      <c r="E21" s="197">
        <v>0</v>
      </c>
      <c r="F21" s="197">
        <v>0</v>
      </c>
      <c r="G21" s="197">
        <v>0</v>
      </c>
    </row>
    <row r="22" spans="1:7" x14ac:dyDescent="0.3">
      <c r="A22" s="55" t="s">
        <v>392</v>
      </c>
      <c r="B22" s="131">
        <v>0</v>
      </c>
      <c r="C22" s="131">
        <v>0</v>
      </c>
      <c r="D22" s="197">
        <v>0</v>
      </c>
      <c r="E22" s="197">
        <v>0</v>
      </c>
      <c r="F22" s="197">
        <v>0</v>
      </c>
      <c r="G22" s="197">
        <v>0</v>
      </c>
    </row>
    <row r="23" spans="1:7" x14ac:dyDescent="0.3">
      <c r="A23" s="55" t="s">
        <v>393</v>
      </c>
      <c r="B23" s="131">
        <v>0</v>
      </c>
      <c r="C23" s="131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3">
      <c r="A24" s="55" t="s">
        <v>394</v>
      </c>
      <c r="B24" s="131">
        <v>0</v>
      </c>
      <c r="C24" s="131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3">
      <c r="A25" s="55" t="s">
        <v>395</v>
      </c>
      <c r="B25" s="131">
        <v>0</v>
      </c>
      <c r="C25" s="131">
        <v>0</v>
      </c>
      <c r="D25" s="197">
        <v>0</v>
      </c>
      <c r="E25" s="197">
        <v>0</v>
      </c>
      <c r="F25" s="197">
        <v>0</v>
      </c>
      <c r="G25" s="197">
        <v>2956000</v>
      </c>
    </row>
    <row r="26" spans="1:7" x14ac:dyDescent="0.3">
      <c r="A26" s="58"/>
      <c r="B26" s="132"/>
      <c r="C26" s="132"/>
      <c r="D26" s="196"/>
      <c r="E26" s="196"/>
      <c r="F26" s="196"/>
      <c r="G26" s="196"/>
    </row>
    <row r="27" spans="1:7" x14ac:dyDescent="0.3">
      <c r="A27" s="57" t="s">
        <v>396</v>
      </c>
      <c r="B27" s="133">
        <f>B28</f>
        <v>0</v>
      </c>
      <c r="C27" s="133">
        <f t="shared" ref="C27:G27" si="2">C28</f>
        <v>0</v>
      </c>
      <c r="D27" s="198">
        <v>0</v>
      </c>
      <c r="E27" s="198">
        <v>0</v>
      </c>
      <c r="F27" s="198">
        <v>0</v>
      </c>
      <c r="G27" s="198">
        <v>0</v>
      </c>
    </row>
    <row r="28" spans="1:7" x14ac:dyDescent="0.3">
      <c r="A28" s="55" t="s">
        <v>164</v>
      </c>
      <c r="B28" s="131">
        <v>0</v>
      </c>
      <c r="C28" s="131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3">
      <c r="A29" s="58"/>
      <c r="B29" s="132"/>
      <c r="C29" s="132"/>
      <c r="D29" s="196"/>
      <c r="E29" s="196"/>
      <c r="F29" s="196"/>
      <c r="G29" s="196"/>
    </row>
    <row r="30" spans="1:7" x14ac:dyDescent="0.3">
      <c r="A30" s="57" t="s">
        <v>397</v>
      </c>
      <c r="B30" s="133">
        <f t="shared" ref="B30:G30" si="3">B6+B20+B27</f>
        <v>0</v>
      </c>
      <c r="C30" s="133">
        <f t="shared" si="3"/>
        <v>0</v>
      </c>
      <c r="D30" s="198">
        <v>83342622.359999999</v>
      </c>
      <c r="E30" s="198">
        <v>92234207.950000003</v>
      </c>
      <c r="F30" s="198">
        <v>92772177.530000001</v>
      </c>
      <c r="G30" s="198">
        <v>104671268.37</v>
      </c>
    </row>
    <row r="31" spans="1:7" x14ac:dyDescent="0.3">
      <c r="A31" s="58"/>
      <c r="B31" s="132"/>
      <c r="C31" s="132"/>
      <c r="D31" s="196"/>
      <c r="E31" s="196"/>
      <c r="F31" s="196"/>
      <c r="G31" s="196"/>
    </row>
    <row r="32" spans="1:7" x14ac:dyDescent="0.3">
      <c r="A32" s="57" t="s">
        <v>166</v>
      </c>
      <c r="B32" s="132"/>
      <c r="C32" s="132"/>
      <c r="D32" s="196"/>
      <c r="E32" s="196"/>
      <c r="F32" s="196"/>
      <c r="G32" s="196"/>
    </row>
    <row r="33" spans="1:7" x14ac:dyDescent="0.3">
      <c r="A33" s="118" t="s">
        <v>375</v>
      </c>
      <c r="B33" s="131">
        <v>0</v>
      </c>
      <c r="C33" s="131">
        <v>0</v>
      </c>
      <c r="D33" s="197">
        <v>0</v>
      </c>
      <c r="E33" s="197">
        <v>0</v>
      </c>
      <c r="F33" s="197">
        <v>0</v>
      </c>
      <c r="G33" s="197">
        <v>0</v>
      </c>
    </row>
    <row r="34" spans="1:7" x14ac:dyDescent="0.3">
      <c r="A34" s="118" t="s">
        <v>552</v>
      </c>
      <c r="B34" s="131">
        <v>0</v>
      </c>
      <c r="C34" s="131">
        <v>0</v>
      </c>
      <c r="D34" s="197">
        <v>0</v>
      </c>
      <c r="E34" s="197">
        <v>0</v>
      </c>
      <c r="F34" s="197">
        <v>0</v>
      </c>
      <c r="G34" s="197">
        <v>0</v>
      </c>
    </row>
    <row r="35" spans="1:7" x14ac:dyDescent="0.3">
      <c r="A35" s="57" t="s">
        <v>376</v>
      </c>
      <c r="B35" s="133">
        <f>B33+B34</f>
        <v>0</v>
      </c>
      <c r="C35" s="133">
        <f t="shared" ref="C35:G35" si="4">C33+C34</f>
        <v>0</v>
      </c>
      <c r="D35" s="198">
        <v>0</v>
      </c>
      <c r="E35" s="198">
        <v>0</v>
      </c>
      <c r="F35" s="198">
        <v>0</v>
      </c>
      <c r="G35" s="198">
        <v>0</v>
      </c>
    </row>
    <row r="36" spans="1:7" x14ac:dyDescent="0.3">
      <c r="A36" s="10"/>
      <c r="B36" s="10"/>
      <c r="C36" s="10"/>
      <c r="D36" s="10"/>
      <c r="E36" s="10"/>
      <c r="F36" s="10"/>
      <c r="G36" s="10"/>
    </row>
    <row r="38" spans="1:7" x14ac:dyDescent="0.3">
      <c r="A38" t="s">
        <v>398</v>
      </c>
    </row>
    <row r="39" spans="1:7" x14ac:dyDescent="0.3">
      <c r="A39" t="s">
        <v>399</v>
      </c>
    </row>
    <row r="41" spans="1:7" x14ac:dyDescent="0.3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>
      <selection activeCell="M9" sqref="M9"/>
    </sheetView>
  </sheetViews>
  <sheetFormatPr baseColWidth="10" defaultRowHeight="14.4" x14ac:dyDescent="0.3"/>
  <cols>
    <col min="1" max="1" width="116.88671875" customWidth="1"/>
    <col min="2" max="6" width="18.33203125" customWidth="1"/>
    <col min="7" max="7" width="22.88671875" bestFit="1" customWidth="1"/>
  </cols>
  <sheetData>
    <row r="1" spans="1:7" ht="53.7" customHeight="1" x14ac:dyDescent="0.3">
      <c r="A1" s="12" t="s">
        <v>400</v>
      </c>
    </row>
    <row r="2" spans="1:7" x14ac:dyDescent="0.3">
      <c r="A2" s="152" t="s">
        <v>544</v>
      </c>
      <c r="B2" s="153"/>
      <c r="C2" s="153"/>
      <c r="D2" s="153"/>
      <c r="E2" s="153"/>
      <c r="F2" s="153"/>
      <c r="G2" s="154"/>
    </row>
    <row r="3" spans="1:7" x14ac:dyDescent="0.3">
      <c r="A3" s="155" t="s">
        <v>401</v>
      </c>
      <c r="B3" s="156"/>
      <c r="C3" s="156"/>
      <c r="D3" s="156"/>
      <c r="E3" s="156"/>
      <c r="F3" s="156"/>
      <c r="G3" s="157"/>
    </row>
    <row r="4" spans="1:7" x14ac:dyDescent="0.3">
      <c r="A4" s="158" t="s">
        <v>2</v>
      </c>
      <c r="B4" s="159"/>
      <c r="C4" s="159"/>
      <c r="D4" s="159"/>
      <c r="E4" s="159"/>
      <c r="F4" s="159"/>
      <c r="G4" s="160"/>
    </row>
    <row r="5" spans="1:7" ht="30.6" x14ac:dyDescent="0.3">
      <c r="A5" s="142" t="s">
        <v>553</v>
      </c>
      <c r="B5" s="59" t="s">
        <v>554</v>
      </c>
      <c r="C5" s="135" t="s">
        <v>546</v>
      </c>
      <c r="D5" s="135" t="s">
        <v>547</v>
      </c>
      <c r="E5" s="135" t="s">
        <v>548</v>
      </c>
      <c r="F5" s="135" t="s">
        <v>549</v>
      </c>
      <c r="G5" s="143" t="s">
        <v>555</v>
      </c>
    </row>
    <row r="6" spans="1:7" x14ac:dyDescent="0.3">
      <c r="A6" s="25" t="s">
        <v>402</v>
      </c>
      <c r="B6" s="136">
        <f t="shared" ref="B6:G6" si="0">SUM(B7:B15)</f>
        <v>0</v>
      </c>
      <c r="C6" s="136">
        <f t="shared" si="0"/>
        <v>0</v>
      </c>
      <c r="D6" s="200">
        <v>46873786.450000003</v>
      </c>
      <c r="E6" s="200">
        <v>135569792.72999999</v>
      </c>
      <c r="F6" s="200">
        <v>111048539.58</v>
      </c>
      <c r="G6" s="200">
        <v>98001049.969999999</v>
      </c>
    </row>
    <row r="7" spans="1:7" x14ac:dyDescent="0.3">
      <c r="A7" s="55" t="s">
        <v>403</v>
      </c>
      <c r="B7" s="131">
        <v>0</v>
      </c>
      <c r="C7" s="131">
        <v>0</v>
      </c>
      <c r="D7" s="202">
        <v>21155678.77</v>
      </c>
      <c r="E7" s="202">
        <v>40787596.57</v>
      </c>
      <c r="F7" s="202">
        <v>44601289.270000003</v>
      </c>
      <c r="G7" s="202">
        <v>46922402.149999999</v>
      </c>
    </row>
    <row r="8" spans="1:7" x14ac:dyDescent="0.3">
      <c r="A8" s="55" t="s">
        <v>404</v>
      </c>
      <c r="B8" s="131">
        <v>0</v>
      </c>
      <c r="C8" s="131">
        <v>0</v>
      </c>
      <c r="D8" s="202">
        <v>9055125.0899999999</v>
      </c>
      <c r="E8" s="202">
        <v>12810668.32</v>
      </c>
      <c r="F8" s="202">
        <v>19866300.640000001</v>
      </c>
      <c r="G8" s="202">
        <v>13365595.810000001</v>
      </c>
    </row>
    <row r="9" spans="1:7" x14ac:dyDescent="0.3">
      <c r="A9" s="55" t="s">
        <v>405</v>
      </c>
      <c r="B9" s="131">
        <v>0</v>
      </c>
      <c r="C9" s="131">
        <v>0</v>
      </c>
      <c r="D9" s="202">
        <v>15195072.380000001</v>
      </c>
      <c r="E9" s="202">
        <v>32265696.100000001</v>
      </c>
      <c r="F9" s="202">
        <v>37570428.770000003</v>
      </c>
      <c r="G9" s="202">
        <v>27479270.690000001</v>
      </c>
    </row>
    <row r="10" spans="1:7" x14ac:dyDescent="0.3">
      <c r="A10" s="55" t="s">
        <v>406</v>
      </c>
      <c r="B10" s="131">
        <v>0</v>
      </c>
      <c r="C10" s="131">
        <v>0</v>
      </c>
      <c r="D10" s="202">
        <v>0</v>
      </c>
      <c r="E10" s="202">
        <v>20885.990000000002</v>
      </c>
      <c r="F10" s="202">
        <v>5122.3500000000004</v>
      </c>
      <c r="G10" s="202">
        <v>0</v>
      </c>
    </row>
    <row r="11" spans="1:7" x14ac:dyDescent="0.3">
      <c r="A11" s="55" t="s">
        <v>407</v>
      </c>
      <c r="B11" s="131">
        <v>0</v>
      </c>
      <c r="C11" s="131">
        <v>0</v>
      </c>
      <c r="D11" s="202">
        <v>1467910.21</v>
      </c>
      <c r="E11" s="202">
        <v>13099870.939999999</v>
      </c>
      <c r="F11" s="202">
        <v>1696521.64</v>
      </c>
      <c r="G11" s="202">
        <v>645002</v>
      </c>
    </row>
    <row r="12" spans="1:7" x14ac:dyDescent="0.3">
      <c r="A12" s="55" t="s">
        <v>408</v>
      </c>
      <c r="B12" s="131">
        <v>0</v>
      </c>
      <c r="C12" s="131">
        <v>0</v>
      </c>
      <c r="D12" s="202">
        <v>0</v>
      </c>
      <c r="E12" s="202">
        <v>10148040.02</v>
      </c>
      <c r="F12" s="202">
        <v>7308876.9100000001</v>
      </c>
      <c r="G12" s="202">
        <v>9588779.3200000003</v>
      </c>
    </row>
    <row r="13" spans="1:7" x14ac:dyDescent="0.3">
      <c r="A13" s="55" t="s">
        <v>409</v>
      </c>
      <c r="B13" s="131">
        <v>0</v>
      </c>
      <c r="C13" s="131">
        <v>0</v>
      </c>
      <c r="D13" s="202">
        <v>0</v>
      </c>
      <c r="E13" s="202">
        <v>0</v>
      </c>
      <c r="F13" s="202">
        <v>0</v>
      </c>
      <c r="G13" s="202">
        <v>0</v>
      </c>
    </row>
    <row r="14" spans="1:7" x14ac:dyDescent="0.3">
      <c r="A14" s="55" t="s">
        <v>410</v>
      </c>
      <c r="B14" s="131">
        <v>0</v>
      </c>
      <c r="C14" s="131">
        <v>0</v>
      </c>
      <c r="D14" s="202">
        <v>0</v>
      </c>
      <c r="E14" s="202">
        <v>26437034.789999999</v>
      </c>
      <c r="F14" s="202">
        <v>0</v>
      </c>
      <c r="G14" s="202">
        <v>0</v>
      </c>
    </row>
    <row r="15" spans="1:7" x14ac:dyDescent="0.3">
      <c r="A15" s="55" t="s">
        <v>411</v>
      </c>
      <c r="B15" s="131">
        <v>0</v>
      </c>
      <c r="C15" s="131">
        <v>0</v>
      </c>
      <c r="D15" s="202">
        <v>0</v>
      </c>
      <c r="E15" s="202">
        <v>0</v>
      </c>
      <c r="F15" s="202">
        <v>0</v>
      </c>
      <c r="G15" s="202">
        <v>0</v>
      </c>
    </row>
    <row r="16" spans="1:7" x14ac:dyDescent="0.3">
      <c r="A16" s="58"/>
      <c r="B16" s="137"/>
      <c r="C16" s="137"/>
      <c r="D16" s="201"/>
      <c r="E16" s="201"/>
      <c r="F16" s="201"/>
      <c r="G16" s="201"/>
    </row>
    <row r="17" spans="1:7" x14ac:dyDescent="0.3">
      <c r="A17" s="57" t="s">
        <v>412</v>
      </c>
      <c r="B17" s="136">
        <f t="shared" ref="B17:G17" si="1">SUM(B18:B26)</f>
        <v>0</v>
      </c>
      <c r="C17" s="136">
        <f t="shared" si="1"/>
        <v>0</v>
      </c>
      <c r="D17" s="200">
        <v>0</v>
      </c>
      <c r="E17" s="200">
        <v>0</v>
      </c>
      <c r="F17" s="200">
        <v>0</v>
      </c>
      <c r="G17" s="200">
        <v>3228752.63</v>
      </c>
    </row>
    <row r="18" spans="1:7" x14ac:dyDescent="0.3">
      <c r="A18" s="55" t="s">
        <v>403</v>
      </c>
      <c r="B18" s="131">
        <v>0</v>
      </c>
      <c r="C18" s="131">
        <v>0</v>
      </c>
      <c r="D18" s="202">
        <v>0</v>
      </c>
      <c r="E18" s="202">
        <v>0</v>
      </c>
      <c r="F18" s="202">
        <v>0</v>
      </c>
      <c r="G18" s="202">
        <v>0</v>
      </c>
    </row>
    <row r="19" spans="1:7" x14ac:dyDescent="0.3">
      <c r="A19" s="55" t="s">
        <v>404</v>
      </c>
      <c r="B19" s="131">
        <v>0</v>
      </c>
      <c r="C19" s="131">
        <v>0</v>
      </c>
      <c r="D19" s="202">
        <v>0</v>
      </c>
      <c r="E19" s="202">
        <v>0</v>
      </c>
      <c r="F19" s="202">
        <v>0</v>
      </c>
      <c r="G19" s="202">
        <v>0</v>
      </c>
    </row>
    <row r="20" spans="1:7" x14ac:dyDescent="0.3">
      <c r="A20" s="55" t="s">
        <v>405</v>
      </c>
      <c r="B20" s="131">
        <v>0</v>
      </c>
      <c r="C20" s="131">
        <v>0</v>
      </c>
      <c r="D20" s="202">
        <v>0</v>
      </c>
      <c r="E20" s="202">
        <v>0</v>
      </c>
      <c r="F20" s="202">
        <v>0</v>
      </c>
      <c r="G20" s="202">
        <v>0</v>
      </c>
    </row>
    <row r="21" spans="1:7" x14ac:dyDescent="0.3">
      <c r="A21" s="55" t="s">
        <v>406</v>
      </c>
      <c r="B21" s="131">
        <v>0</v>
      </c>
      <c r="C21" s="131">
        <v>0</v>
      </c>
      <c r="D21" s="202">
        <v>0</v>
      </c>
      <c r="E21" s="202">
        <v>0</v>
      </c>
      <c r="F21" s="202">
        <v>0</v>
      </c>
      <c r="G21" s="202">
        <v>0</v>
      </c>
    </row>
    <row r="22" spans="1:7" x14ac:dyDescent="0.3">
      <c r="A22" s="55" t="s">
        <v>407</v>
      </c>
      <c r="B22" s="131">
        <v>0</v>
      </c>
      <c r="C22" s="131">
        <v>0</v>
      </c>
      <c r="D22" s="202">
        <v>0</v>
      </c>
      <c r="E22" s="202">
        <v>0</v>
      </c>
      <c r="F22" s="202">
        <v>0</v>
      </c>
      <c r="G22" s="202">
        <v>0</v>
      </c>
    </row>
    <row r="23" spans="1:7" x14ac:dyDescent="0.3">
      <c r="A23" s="55" t="s">
        <v>408</v>
      </c>
      <c r="B23" s="131">
        <v>0</v>
      </c>
      <c r="C23" s="131">
        <v>0</v>
      </c>
      <c r="D23" s="202">
        <v>0</v>
      </c>
      <c r="E23" s="202">
        <v>0</v>
      </c>
      <c r="F23" s="202">
        <v>0</v>
      </c>
      <c r="G23" s="202">
        <v>3228752.63</v>
      </c>
    </row>
    <row r="24" spans="1:7" x14ac:dyDescent="0.3">
      <c r="A24" s="55" t="s">
        <v>409</v>
      </c>
      <c r="B24" s="131">
        <v>0</v>
      </c>
      <c r="C24" s="131">
        <v>0</v>
      </c>
      <c r="D24" s="202">
        <v>0</v>
      </c>
      <c r="E24" s="202">
        <v>0</v>
      </c>
      <c r="F24" s="202">
        <v>0</v>
      </c>
      <c r="G24" s="202">
        <v>0</v>
      </c>
    </row>
    <row r="25" spans="1:7" x14ac:dyDescent="0.3">
      <c r="A25" s="55" t="s">
        <v>413</v>
      </c>
      <c r="B25" s="131">
        <v>0</v>
      </c>
      <c r="C25" s="131">
        <v>0</v>
      </c>
      <c r="D25" s="202">
        <v>0</v>
      </c>
      <c r="E25" s="202">
        <v>0</v>
      </c>
      <c r="F25" s="202">
        <v>0</v>
      </c>
      <c r="G25" s="202">
        <v>0</v>
      </c>
    </row>
    <row r="26" spans="1:7" x14ac:dyDescent="0.3">
      <c r="A26" s="55" t="s">
        <v>411</v>
      </c>
      <c r="B26" s="131">
        <v>0</v>
      </c>
      <c r="C26" s="131">
        <v>0</v>
      </c>
      <c r="D26" s="202">
        <v>0</v>
      </c>
      <c r="E26" s="202">
        <v>0</v>
      </c>
      <c r="F26" s="202">
        <v>0</v>
      </c>
      <c r="G26" s="202">
        <v>0</v>
      </c>
    </row>
    <row r="27" spans="1:7" x14ac:dyDescent="0.3">
      <c r="A27" s="58"/>
      <c r="B27" s="137"/>
      <c r="C27" s="137"/>
      <c r="D27" s="201"/>
      <c r="E27" s="201"/>
      <c r="F27" s="201"/>
      <c r="G27" s="201"/>
    </row>
    <row r="28" spans="1:7" x14ac:dyDescent="0.3">
      <c r="A28" s="57" t="s">
        <v>416</v>
      </c>
      <c r="B28" s="136">
        <f t="shared" ref="B28:G28" si="2">B6+B17</f>
        <v>0</v>
      </c>
      <c r="C28" s="136">
        <f t="shared" si="2"/>
        <v>0</v>
      </c>
      <c r="D28" s="200">
        <v>46873786.450000003</v>
      </c>
      <c r="E28" s="200">
        <v>135569792.72999999</v>
      </c>
      <c r="F28" s="200">
        <v>111048539.58</v>
      </c>
      <c r="G28" s="200">
        <v>101229802.59999999</v>
      </c>
    </row>
    <row r="29" spans="1:7" x14ac:dyDescent="0.3">
      <c r="A29" s="10"/>
      <c r="B29" s="138"/>
      <c r="C29" s="138"/>
      <c r="D29" s="138"/>
      <c r="E29" s="138"/>
      <c r="F29" s="138"/>
      <c r="G29" s="138"/>
    </row>
    <row r="31" spans="1:7" x14ac:dyDescent="0.3">
      <c r="A31" t="s">
        <v>414</v>
      </c>
    </row>
    <row r="32" spans="1:7" x14ac:dyDescent="0.3">
      <c r="A32" t="s">
        <v>415</v>
      </c>
    </row>
    <row r="34" spans="1:1" x14ac:dyDescent="0.3">
      <c r="A34" t="s">
        <v>31</v>
      </c>
    </row>
  </sheetData>
  <mergeCells count="3">
    <mergeCell ref="A4:G4"/>
    <mergeCell ref="A2:G2"/>
    <mergeCell ref="A3:G3"/>
  </mergeCells>
  <dataValidations disablePrompts="1"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topLeftCell="C1" zoomScale="60" zoomScaleNormal="60" workbookViewId="0">
      <selection sqref="A1:F1"/>
    </sheetView>
  </sheetViews>
  <sheetFormatPr baseColWidth="10" defaultRowHeight="14.4" x14ac:dyDescent="0.3"/>
  <cols>
    <col min="1" max="1" width="89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151" t="s">
        <v>0</v>
      </c>
      <c r="B1" s="151"/>
      <c r="C1" s="151"/>
      <c r="D1" s="151"/>
      <c r="E1" s="151"/>
      <c r="F1" s="151"/>
      <c r="G1" s="162"/>
      <c r="H1" s="162"/>
      <c r="I1" s="1"/>
    </row>
    <row r="2" spans="1:9" x14ac:dyDescent="0.3">
      <c r="A2" s="152" t="s">
        <v>680</v>
      </c>
      <c r="B2" s="153"/>
      <c r="C2" s="153"/>
      <c r="D2" s="153"/>
      <c r="E2" s="153"/>
      <c r="F2" s="153"/>
      <c r="G2" s="153"/>
      <c r="H2" s="154"/>
    </row>
    <row r="3" spans="1:9" x14ac:dyDescent="0.3">
      <c r="A3" s="155" t="s">
        <v>1</v>
      </c>
      <c r="B3" s="156"/>
      <c r="C3" s="156"/>
      <c r="D3" s="156"/>
      <c r="E3" s="156"/>
      <c r="F3" s="156"/>
      <c r="G3" s="156"/>
      <c r="H3" s="157"/>
    </row>
    <row r="4" spans="1:9" x14ac:dyDescent="0.3">
      <c r="A4" s="155" t="s">
        <v>684</v>
      </c>
      <c r="B4" s="156"/>
      <c r="C4" s="156"/>
      <c r="D4" s="156"/>
      <c r="E4" s="156"/>
      <c r="F4" s="156"/>
      <c r="G4" s="156"/>
      <c r="H4" s="157"/>
    </row>
    <row r="5" spans="1:9" x14ac:dyDescent="0.3">
      <c r="A5" s="158" t="s">
        <v>2</v>
      </c>
      <c r="B5" s="159"/>
      <c r="C5" s="159"/>
      <c r="D5" s="159"/>
      <c r="E5" s="159"/>
      <c r="F5" s="159"/>
      <c r="G5" s="159"/>
      <c r="H5" s="160"/>
    </row>
    <row r="6" spans="1:9" ht="43.2" x14ac:dyDescent="0.3">
      <c r="A6" s="53" t="s">
        <v>3</v>
      </c>
      <c r="B6" s="54" t="s">
        <v>683</v>
      </c>
      <c r="C6" s="53" t="s">
        <v>4</v>
      </c>
      <c r="D6" s="53" t="s">
        <v>537</v>
      </c>
      <c r="E6" s="53" t="s">
        <v>538</v>
      </c>
      <c r="F6" s="53" t="s">
        <v>539</v>
      </c>
      <c r="G6" s="53" t="s">
        <v>540</v>
      </c>
      <c r="H6" s="60" t="s">
        <v>5</v>
      </c>
      <c r="I6" s="2"/>
    </row>
    <row r="7" spans="1:9" x14ac:dyDescent="0.3">
      <c r="A7" s="72"/>
      <c r="B7" s="72"/>
      <c r="C7" s="72"/>
      <c r="D7" s="72"/>
      <c r="E7" s="72"/>
      <c r="F7" s="72"/>
      <c r="G7" s="72"/>
      <c r="H7" s="72"/>
      <c r="I7" s="2"/>
    </row>
    <row r="8" spans="1:9" x14ac:dyDescent="0.3">
      <c r="A8" s="73" t="s">
        <v>6</v>
      </c>
      <c r="B8" s="74">
        <f>B9+B13</f>
        <v>0</v>
      </c>
      <c r="C8" s="74">
        <f>C9+C13</f>
        <v>0</v>
      </c>
      <c r="D8" s="74">
        <f t="shared" ref="D8:H8" si="0">D9+D13</f>
        <v>0</v>
      </c>
      <c r="E8" s="74">
        <f t="shared" si="0"/>
        <v>0</v>
      </c>
      <c r="F8" s="74">
        <f>F9+F13</f>
        <v>0</v>
      </c>
      <c r="G8" s="74">
        <f t="shared" si="0"/>
        <v>0</v>
      </c>
      <c r="H8" s="74">
        <f t="shared" si="0"/>
        <v>0</v>
      </c>
    </row>
    <row r="9" spans="1:9" x14ac:dyDescent="0.3">
      <c r="A9" s="75" t="s">
        <v>7</v>
      </c>
      <c r="B9" s="76">
        <f>SUM(B10:B12)</f>
        <v>0</v>
      </c>
      <c r="C9" s="76">
        <f t="shared" ref="C9:H13" si="1">SUM(C10:C12)</f>
        <v>0</v>
      </c>
      <c r="D9" s="76">
        <f t="shared" si="1"/>
        <v>0</v>
      </c>
      <c r="E9" s="76">
        <f t="shared" si="1"/>
        <v>0</v>
      </c>
      <c r="F9" s="76">
        <f>B9+C9-D9+E9</f>
        <v>0</v>
      </c>
      <c r="G9" s="76">
        <f t="shared" si="1"/>
        <v>0</v>
      </c>
      <c r="H9" s="76">
        <f t="shared" si="1"/>
        <v>0</v>
      </c>
    </row>
    <row r="10" spans="1:9" x14ac:dyDescent="0.3">
      <c r="A10" s="77" t="s">
        <v>8</v>
      </c>
      <c r="B10" s="171">
        <v>0</v>
      </c>
      <c r="C10" s="171">
        <v>0</v>
      </c>
      <c r="D10" s="171">
        <v>0</v>
      </c>
      <c r="E10" s="171">
        <v>0</v>
      </c>
      <c r="F10" s="76">
        <f>B10+C10-D10+E10</f>
        <v>0</v>
      </c>
      <c r="G10" s="171">
        <v>0</v>
      </c>
      <c r="H10" s="171">
        <v>0</v>
      </c>
    </row>
    <row r="11" spans="1:9" x14ac:dyDescent="0.3">
      <c r="A11" s="77" t="s">
        <v>9</v>
      </c>
      <c r="B11" s="171">
        <v>0</v>
      </c>
      <c r="C11" s="76">
        <v>0</v>
      </c>
      <c r="D11" s="171">
        <v>0</v>
      </c>
      <c r="E11" s="171">
        <v>0</v>
      </c>
      <c r="F11" s="76">
        <f>B11+C11-D11+E11</f>
        <v>0</v>
      </c>
      <c r="G11" s="171">
        <v>0</v>
      </c>
      <c r="H11" s="76">
        <v>0</v>
      </c>
    </row>
    <row r="12" spans="1:9" x14ac:dyDescent="0.3">
      <c r="A12" s="77" t="s">
        <v>10</v>
      </c>
      <c r="B12" s="171">
        <v>0</v>
      </c>
      <c r="C12" s="76">
        <v>0</v>
      </c>
      <c r="D12" s="171">
        <v>0</v>
      </c>
      <c r="E12" s="171">
        <v>0</v>
      </c>
      <c r="F12" s="76">
        <f>B12+C12-D12+E12</f>
        <v>0</v>
      </c>
      <c r="G12" s="171">
        <v>0</v>
      </c>
      <c r="H12" s="76">
        <v>0</v>
      </c>
    </row>
    <row r="13" spans="1:9" x14ac:dyDescent="0.3">
      <c r="A13" s="75" t="s">
        <v>11</v>
      </c>
      <c r="B13" s="76">
        <f>SUM(B14:B16)</f>
        <v>0</v>
      </c>
      <c r="C13" s="76">
        <f t="shared" ref="C13:H13" si="2">SUM(C14:C16)</f>
        <v>0</v>
      </c>
      <c r="D13" s="76">
        <f t="shared" si="2"/>
        <v>0</v>
      </c>
      <c r="E13" s="76">
        <f t="shared" si="2"/>
        <v>0</v>
      </c>
      <c r="F13" s="76">
        <f t="shared" ref="F13" si="3">B13+C13-D13+E13</f>
        <v>0</v>
      </c>
      <c r="G13" s="76">
        <f t="shared" si="1"/>
        <v>0</v>
      </c>
      <c r="H13" s="76">
        <f t="shared" si="2"/>
        <v>0</v>
      </c>
    </row>
    <row r="14" spans="1:9" x14ac:dyDescent="0.3">
      <c r="A14" s="77" t="s">
        <v>12</v>
      </c>
      <c r="B14" s="171">
        <v>0</v>
      </c>
      <c r="C14" s="171">
        <v>0</v>
      </c>
      <c r="D14" s="171">
        <v>0</v>
      </c>
      <c r="E14" s="171">
        <v>0</v>
      </c>
      <c r="F14" s="76">
        <f>B14+C14-D14+E14</f>
        <v>0</v>
      </c>
      <c r="G14" s="76">
        <v>0</v>
      </c>
      <c r="H14" s="171">
        <v>0</v>
      </c>
    </row>
    <row r="15" spans="1:9" x14ac:dyDescent="0.3">
      <c r="A15" s="77" t="s">
        <v>13</v>
      </c>
      <c r="B15" s="171">
        <v>0</v>
      </c>
      <c r="C15" s="171">
        <v>0</v>
      </c>
      <c r="D15" s="171">
        <v>0</v>
      </c>
      <c r="E15" s="171">
        <v>0</v>
      </c>
      <c r="F15" s="76">
        <f>B15+C15-D15+E15</f>
        <v>0</v>
      </c>
      <c r="G15" s="76">
        <v>0</v>
      </c>
      <c r="H15" s="76">
        <v>0</v>
      </c>
    </row>
    <row r="16" spans="1:9" x14ac:dyDescent="0.3">
      <c r="A16" s="77" t="s">
        <v>14</v>
      </c>
      <c r="B16" s="171">
        <v>0</v>
      </c>
      <c r="C16" s="171">
        <v>0</v>
      </c>
      <c r="D16" s="171">
        <v>0</v>
      </c>
      <c r="E16" s="171">
        <v>0</v>
      </c>
      <c r="F16" s="76">
        <f>B16+C16-D16+E16</f>
        <v>0</v>
      </c>
      <c r="G16" s="76">
        <v>0</v>
      </c>
      <c r="H16" s="76">
        <v>0</v>
      </c>
    </row>
    <row r="17" spans="1:8" x14ac:dyDescent="0.3">
      <c r="A17" s="58"/>
      <c r="B17" s="78"/>
      <c r="C17" s="78"/>
      <c r="D17" s="78"/>
      <c r="E17" s="78"/>
      <c r="F17" s="78"/>
      <c r="G17" s="78"/>
      <c r="H17" s="78"/>
    </row>
    <row r="18" spans="1:8" x14ac:dyDescent="0.3">
      <c r="A18" s="73" t="s">
        <v>15</v>
      </c>
      <c r="B18" s="74">
        <v>1302609.96</v>
      </c>
      <c r="C18" s="3"/>
      <c r="D18" s="3"/>
      <c r="E18" s="3"/>
      <c r="F18" s="74">
        <v>-1031432.65</v>
      </c>
      <c r="G18" s="3"/>
      <c r="H18" s="3"/>
    </row>
    <row r="19" spans="1:8" ht="14.7" customHeight="1" x14ac:dyDescent="0.3">
      <c r="A19" s="58"/>
      <c r="B19" s="79"/>
      <c r="C19" s="79"/>
      <c r="D19" s="79"/>
      <c r="E19" s="79"/>
      <c r="F19" s="79"/>
      <c r="G19" s="79"/>
      <c r="H19" s="79"/>
    </row>
    <row r="20" spans="1:8" x14ac:dyDescent="0.3">
      <c r="A20" s="73" t="s">
        <v>16</v>
      </c>
      <c r="B20" s="74">
        <f>B8+B18</f>
        <v>1302609.96</v>
      </c>
      <c r="C20" s="74">
        <f t="shared" ref="C20:H20" si="4">C8+C18</f>
        <v>0</v>
      </c>
      <c r="D20" s="74">
        <f t="shared" si="4"/>
        <v>0</v>
      </c>
      <c r="E20" s="74">
        <f t="shared" si="4"/>
        <v>0</v>
      </c>
      <c r="F20" s="74">
        <f>F8+F18</f>
        <v>-1031432.65</v>
      </c>
      <c r="G20" s="74">
        <f t="shared" si="4"/>
        <v>0</v>
      </c>
      <c r="H20" s="74">
        <f t="shared" si="4"/>
        <v>0</v>
      </c>
    </row>
    <row r="21" spans="1:8" ht="14.7" customHeight="1" x14ac:dyDescent="0.3">
      <c r="A21" s="58"/>
      <c r="B21" s="80"/>
      <c r="C21" s="80"/>
      <c r="D21" s="80"/>
      <c r="E21" s="80"/>
      <c r="F21" s="80"/>
      <c r="G21" s="80"/>
      <c r="H21" s="80"/>
    </row>
    <row r="22" spans="1:8" ht="16.2" x14ac:dyDescent="0.3">
      <c r="A22" s="73" t="s">
        <v>17</v>
      </c>
      <c r="B22" s="74">
        <f t="shared" ref="B22:H22" si="5">SUM(B23:B25)</f>
        <v>0</v>
      </c>
      <c r="C22" s="74">
        <f t="shared" si="5"/>
        <v>0</v>
      </c>
      <c r="D22" s="74">
        <f t="shared" si="5"/>
        <v>0</v>
      </c>
      <c r="E22" s="74">
        <f t="shared" si="5"/>
        <v>0</v>
      </c>
      <c r="F22" s="74">
        <f t="shared" si="5"/>
        <v>0</v>
      </c>
      <c r="G22" s="74">
        <f t="shared" si="5"/>
        <v>0</v>
      </c>
      <c r="H22" s="74">
        <f t="shared" si="5"/>
        <v>0</v>
      </c>
    </row>
    <row r="23" spans="1:8" x14ac:dyDescent="0.3">
      <c r="A23" s="81" t="s">
        <v>18</v>
      </c>
      <c r="B23" s="76">
        <v>0</v>
      </c>
      <c r="C23" s="76">
        <v>0</v>
      </c>
      <c r="D23" s="76">
        <v>0</v>
      </c>
      <c r="E23" s="76">
        <v>0</v>
      </c>
      <c r="F23" s="76">
        <f>B23+C23-D23+E23</f>
        <v>0</v>
      </c>
      <c r="G23" s="76">
        <v>0</v>
      </c>
      <c r="H23" s="76">
        <v>0</v>
      </c>
    </row>
    <row r="24" spans="1:8" x14ac:dyDescent="0.3">
      <c r="A24" s="81" t="s">
        <v>19</v>
      </c>
      <c r="B24" s="76">
        <v>0</v>
      </c>
      <c r="C24" s="76">
        <v>0</v>
      </c>
      <c r="D24" s="76">
        <v>0</v>
      </c>
      <c r="E24" s="76">
        <v>0</v>
      </c>
      <c r="F24" s="76">
        <f>B24+C24-D24+E24</f>
        <v>0</v>
      </c>
      <c r="G24" s="76">
        <v>0</v>
      </c>
      <c r="H24" s="76">
        <v>0</v>
      </c>
    </row>
    <row r="25" spans="1:8" x14ac:dyDescent="0.3">
      <c r="A25" s="81" t="s">
        <v>20</v>
      </c>
      <c r="B25" s="76">
        <v>0</v>
      </c>
      <c r="C25" s="76">
        <v>0</v>
      </c>
      <c r="D25" s="76">
        <v>0</v>
      </c>
      <c r="E25" s="76">
        <v>0</v>
      </c>
      <c r="F25" s="76">
        <f>B25+C25-D25+E25</f>
        <v>0</v>
      </c>
      <c r="G25" s="76">
        <v>0</v>
      </c>
      <c r="H25" s="76">
        <v>0</v>
      </c>
    </row>
    <row r="26" spans="1:8" ht="14.7" customHeight="1" x14ac:dyDescent="0.3">
      <c r="A26" s="82"/>
      <c r="B26" s="80"/>
      <c r="C26" s="80"/>
      <c r="D26" s="80"/>
      <c r="E26" s="80"/>
      <c r="F26" s="80"/>
      <c r="G26" s="80"/>
      <c r="H26" s="80"/>
    </row>
    <row r="27" spans="1:8" ht="16.2" x14ac:dyDescent="0.3">
      <c r="A27" s="73" t="s">
        <v>22</v>
      </c>
      <c r="B27" s="74">
        <f>SUM(B28:B30)</f>
        <v>0</v>
      </c>
      <c r="C27" s="74">
        <f t="shared" ref="C27:H27" si="6">SUM(C28:C30)</f>
        <v>0</v>
      </c>
      <c r="D27" s="74">
        <f t="shared" si="6"/>
        <v>0</v>
      </c>
      <c r="E27" s="74">
        <f t="shared" si="6"/>
        <v>0</v>
      </c>
      <c r="F27" s="74">
        <f t="shared" si="6"/>
        <v>0</v>
      </c>
      <c r="G27" s="74">
        <f t="shared" si="6"/>
        <v>0</v>
      </c>
      <c r="H27" s="74">
        <f t="shared" si="6"/>
        <v>0</v>
      </c>
    </row>
    <row r="28" spans="1:8" x14ac:dyDescent="0.3">
      <c r="A28" s="81" t="s">
        <v>23</v>
      </c>
      <c r="B28" s="76">
        <v>0</v>
      </c>
      <c r="C28" s="76">
        <v>0</v>
      </c>
      <c r="D28" s="76">
        <v>0</v>
      </c>
      <c r="E28" s="76">
        <v>0</v>
      </c>
      <c r="F28" s="76">
        <f>B28+C28-D28+E28</f>
        <v>0</v>
      </c>
      <c r="G28" s="76">
        <v>0</v>
      </c>
      <c r="H28" s="76">
        <v>0</v>
      </c>
    </row>
    <row r="29" spans="1:8" x14ac:dyDescent="0.3">
      <c r="A29" s="81" t="s">
        <v>24</v>
      </c>
      <c r="B29" s="76">
        <v>0</v>
      </c>
      <c r="C29" s="76">
        <v>0</v>
      </c>
      <c r="D29" s="76">
        <v>0</v>
      </c>
      <c r="E29" s="76">
        <v>0</v>
      </c>
      <c r="F29" s="76">
        <f>B29+C29-D29+E29</f>
        <v>0</v>
      </c>
      <c r="G29" s="76">
        <v>0</v>
      </c>
      <c r="H29" s="76">
        <v>0</v>
      </c>
    </row>
    <row r="30" spans="1:8" x14ac:dyDescent="0.3">
      <c r="A30" s="81" t="s">
        <v>25</v>
      </c>
      <c r="B30" s="76">
        <v>0</v>
      </c>
      <c r="C30" s="76">
        <v>0</v>
      </c>
      <c r="D30" s="76">
        <v>0</v>
      </c>
      <c r="E30" s="76">
        <v>0</v>
      </c>
      <c r="F30" s="76">
        <f>B30+C30-D30+E30</f>
        <v>0</v>
      </c>
      <c r="G30" s="76">
        <v>0</v>
      </c>
      <c r="H30" s="76">
        <v>0</v>
      </c>
    </row>
    <row r="31" spans="1:8" x14ac:dyDescent="0.3">
      <c r="A31" s="83" t="s">
        <v>21</v>
      </c>
      <c r="B31" s="4"/>
      <c r="C31" s="4"/>
      <c r="D31" s="4"/>
      <c r="E31" s="4"/>
      <c r="F31" s="4"/>
      <c r="G31" s="4"/>
      <c r="H31" s="4"/>
    </row>
    <row r="32" spans="1:8" x14ac:dyDescent="0.3">
      <c r="A32" s="1"/>
    </row>
    <row r="33" spans="1:8" ht="15" customHeight="1" x14ac:dyDescent="0.3">
      <c r="A33" s="161" t="s">
        <v>26</v>
      </c>
      <c r="B33" s="161"/>
      <c r="C33" s="161"/>
      <c r="D33" s="161"/>
      <c r="E33" s="161"/>
      <c r="F33" s="161"/>
      <c r="G33" s="161"/>
      <c r="H33" s="161"/>
    </row>
    <row r="34" spans="1:8" ht="15" customHeight="1" x14ac:dyDescent="0.3">
      <c r="A34" s="161"/>
      <c r="B34" s="161"/>
      <c r="C34" s="161"/>
      <c r="D34" s="161"/>
      <c r="E34" s="161"/>
      <c r="F34" s="161"/>
      <c r="G34" s="161"/>
      <c r="H34" s="161"/>
    </row>
    <row r="35" spans="1:8" ht="15" customHeight="1" x14ac:dyDescent="0.3">
      <c r="A35" s="161"/>
      <c r="B35" s="161"/>
      <c r="C35" s="161"/>
      <c r="D35" s="161"/>
      <c r="E35" s="161"/>
      <c r="F35" s="161"/>
      <c r="G35" s="161"/>
      <c r="H35" s="161"/>
    </row>
    <row r="36" spans="1:8" ht="15" customHeight="1" x14ac:dyDescent="0.3">
      <c r="A36" s="161"/>
      <c r="B36" s="161"/>
      <c r="C36" s="161"/>
      <c r="D36" s="161"/>
      <c r="E36" s="161"/>
      <c r="F36" s="161"/>
      <c r="G36" s="161"/>
      <c r="H36" s="161"/>
    </row>
    <row r="37" spans="1:8" ht="15" customHeight="1" x14ac:dyDescent="0.3">
      <c r="A37" s="161"/>
      <c r="B37" s="161"/>
      <c r="C37" s="161"/>
      <c r="D37" s="161"/>
      <c r="E37" s="161"/>
      <c r="F37" s="161"/>
      <c r="G37" s="161"/>
      <c r="H37" s="161"/>
    </row>
    <row r="38" spans="1:8" x14ac:dyDescent="0.3">
      <c r="A38" s="1"/>
    </row>
    <row r="39" spans="1:8" ht="28.8" x14ac:dyDescent="0.3">
      <c r="A39" s="53" t="s">
        <v>32</v>
      </c>
      <c r="B39" s="53" t="s">
        <v>33</v>
      </c>
      <c r="C39" s="53" t="s">
        <v>34</v>
      </c>
      <c r="D39" s="53" t="s">
        <v>35</v>
      </c>
      <c r="E39" s="53" t="s">
        <v>36</v>
      </c>
      <c r="F39" s="60" t="s">
        <v>37</v>
      </c>
    </row>
    <row r="40" spans="1:8" x14ac:dyDescent="0.3">
      <c r="A40" s="58"/>
      <c r="B40" s="72"/>
      <c r="C40" s="72"/>
      <c r="D40" s="72"/>
      <c r="E40" s="72"/>
      <c r="F40" s="72"/>
    </row>
    <row r="41" spans="1:8" x14ac:dyDescent="0.3">
      <c r="A41" s="73" t="s">
        <v>27</v>
      </c>
      <c r="B41" s="84">
        <f>SUM(B42:B45)</f>
        <v>0</v>
      </c>
      <c r="C41" s="84">
        <f t="shared" ref="C41:F41" si="7">SUM(C42:C45)</f>
        <v>0</v>
      </c>
      <c r="D41" s="84">
        <f t="shared" si="7"/>
        <v>0</v>
      </c>
      <c r="E41" s="84">
        <f t="shared" si="7"/>
        <v>0</v>
      </c>
      <c r="F41" s="84">
        <f t="shared" si="7"/>
        <v>0</v>
      </c>
    </row>
    <row r="42" spans="1:8" x14ac:dyDescent="0.3">
      <c r="A42" s="81" t="s">
        <v>28</v>
      </c>
      <c r="B42" s="85">
        <v>0</v>
      </c>
      <c r="C42" s="85">
        <v>0</v>
      </c>
      <c r="D42" s="85">
        <v>0</v>
      </c>
      <c r="E42" s="85">
        <v>0</v>
      </c>
      <c r="F42" s="85">
        <v>0</v>
      </c>
      <c r="G42" s="6"/>
      <c r="H42" s="6"/>
    </row>
    <row r="43" spans="1:8" x14ac:dyDescent="0.3">
      <c r="A43" s="81" t="s">
        <v>29</v>
      </c>
      <c r="B43" s="85">
        <v>0</v>
      </c>
      <c r="C43" s="85">
        <v>0</v>
      </c>
      <c r="D43" s="85">
        <v>0</v>
      </c>
      <c r="E43" s="85">
        <v>0</v>
      </c>
      <c r="F43" s="85">
        <v>0</v>
      </c>
      <c r="G43" s="6"/>
      <c r="H43" s="6"/>
    </row>
    <row r="44" spans="1:8" x14ac:dyDescent="0.3">
      <c r="A44" s="81" t="s">
        <v>30</v>
      </c>
      <c r="B44" s="85">
        <v>0</v>
      </c>
      <c r="C44" s="85">
        <v>0</v>
      </c>
      <c r="D44" s="85">
        <v>0</v>
      </c>
      <c r="E44" s="85">
        <v>0</v>
      </c>
      <c r="F44" s="85">
        <v>0</v>
      </c>
      <c r="G44" s="6"/>
      <c r="H44" s="6"/>
    </row>
    <row r="45" spans="1:8" x14ac:dyDescent="0.3">
      <c r="A45" s="7" t="s">
        <v>21</v>
      </c>
      <c r="B45" s="5"/>
      <c r="C45" s="5"/>
      <c r="D45" s="5"/>
      <c r="E45" s="5"/>
      <c r="F45" s="5"/>
    </row>
    <row r="46" spans="1:8" x14ac:dyDescent="0.3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activeCell="C32" sqref="C32"/>
    </sheetView>
  </sheetViews>
  <sheetFormatPr baseColWidth="10" defaultRowHeight="14.4" x14ac:dyDescent="0.3"/>
  <cols>
    <col min="1" max="1" width="108.6640625" bestFit="1" customWidth="1"/>
    <col min="2" max="7" width="21.6640625" customWidth="1"/>
    <col min="8" max="8" width="26.5546875" customWidth="1"/>
    <col min="9" max="11" width="21.6640625" customWidth="1"/>
  </cols>
  <sheetData>
    <row r="1" spans="1:11" ht="21" x14ac:dyDescent="0.3">
      <c r="A1" s="151" t="s">
        <v>38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">
      <c r="A2" s="152" t="s">
        <v>680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1" x14ac:dyDescent="0.3">
      <c r="A3" s="155" t="s">
        <v>39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1" x14ac:dyDescent="0.3">
      <c r="A4" s="155" t="s">
        <v>684</v>
      </c>
      <c r="B4" s="156"/>
      <c r="C4" s="156"/>
      <c r="D4" s="156"/>
      <c r="E4" s="156"/>
      <c r="F4" s="156"/>
      <c r="G4" s="156"/>
      <c r="H4" s="156"/>
      <c r="I4" s="156"/>
      <c r="J4" s="156"/>
      <c r="K4" s="157"/>
    </row>
    <row r="5" spans="1:11" x14ac:dyDescent="0.3">
      <c r="A5" s="155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7"/>
    </row>
    <row r="6" spans="1:11" ht="91.95" customHeight="1" x14ac:dyDescent="0.3">
      <c r="A6" s="60" t="s">
        <v>51</v>
      </c>
      <c r="B6" s="60" t="s">
        <v>52</v>
      </c>
      <c r="C6" s="60" t="s">
        <v>53</v>
      </c>
      <c r="D6" s="60" t="s">
        <v>54</v>
      </c>
      <c r="E6" s="60" t="s">
        <v>55</v>
      </c>
      <c r="F6" s="60" t="s">
        <v>56</v>
      </c>
      <c r="G6" s="60" t="s">
        <v>57</v>
      </c>
      <c r="H6" s="60" t="s">
        <v>58</v>
      </c>
      <c r="I6" s="40" t="s">
        <v>685</v>
      </c>
      <c r="J6" s="40" t="s">
        <v>686</v>
      </c>
      <c r="K6" s="40" t="s">
        <v>687</v>
      </c>
    </row>
    <row r="7" spans="1:11" x14ac:dyDescent="0.3">
      <c r="A7" s="86"/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1" x14ac:dyDescent="0.3">
      <c r="A8" s="64" t="s">
        <v>40</v>
      </c>
      <c r="B8" s="8"/>
      <c r="C8" s="8"/>
      <c r="D8" s="8"/>
      <c r="E8" s="87">
        <f>SUM(E9:E12)</f>
        <v>0</v>
      </c>
      <c r="F8" s="9"/>
      <c r="G8" s="87">
        <f>SUM(G9:G12)</f>
        <v>0</v>
      </c>
      <c r="H8" s="87">
        <f>SUM(H9:H12)</f>
        <v>0</v>
      </c>
      <c r="I8" s="87">
        <f>SUM(I9:I12)</f>
        <v>0</v>
      </c>
      <c r="J8" s="87">
        <f>SUM(J9:J12)</f>
        <v>0</v>
      </c>
      <c r="K8" s="87">
        <f>SUM(K9:K12)</f>
        <v>0</v>
      </c>
    </row>
    <row r="9" spans="1:11" x14ac:dyDescent="0.3">
      <c r="A9" s="88" t="s">
        <v>41</v>
      </c>
      <c r="B9" s="89"/>
      <c r="C9" s="89"/>
      <c r="D9" s="89"/>
      <c r="E9" s="90">
        <v>0</v>
      </c>
      <c r="F9" s="91"/>
      <c r="G9" s="90">
        <v>0</v>
      </c>
      <c r="H9" s="90">
        <v>0</v>
      </c>
      <c r="I9" s="90">
        <v>0</v>
      </c>
      <c r="J9" s="90">
        <v>0</v>
      </c>
      <c r="K9" s="90">
        <v>0</v>
      </c>
    </row>
    <row r="10" spans="1:11" x14ac:dyDescent="0.3">
      <c r="A10" s="88" t="s">
        <v>42</v>
      </c>
      <c r="B10" s="89"/>
      <c r="C10" s="89"/>
      <c r="D10" s="89"/>
      <c r="E10" s="90">
        <v>0</v>
      </c>
      <c r="F10" s="91"/>
      <c r="G10" s="90">
        <v>0</v>
      </c>
      <c r="H10" s="90">
        <v>0</v>
      </c>
      <c r="I10" s="90">
        <v>0</v>
      </c>
      <c r="J10" s="90">
        <v>0</v>
      </c>
      <c r="K10" s="90">
        <v>0</v>
      </c>
    </row>
    <row r="11" spans="1:11" x14ac:dyDescent="0.3">
      <c r="A11" s="88" t="s">
        <v>43</v>
      </c>
      <c r="B11" s="89"/>
      <c r="C11" s="89"/>
      <c r="D11" s="89"/>
      <c r="E11" s="90">
        <v>0</v>
      </c>
      <c r="F11" s="91"/>
      <c r="G11" s="90">
        <v>0</v>
      </c>
      <c r="H11" s="90">
        <v>0</v>
      </c>
      <c r="I11" s="90">
        <v>0</v>
      </c>
      <c r="J11" s="90">
        <v>0</v>
      </c>
      <c r="K11" s="90">
        <v>0</v>
      </c>
    </row>
    <row r="12" spans="1:11" x14ac:dyDescent="0.3">
      <c r="A12" s="88" t="s">
        <v>44</v>
      </c>
      <c r="B12" s="89"/>
      <c r="C12" s="89"/>
      <c r="D12" s="89"/>
      <c r="E12" s="90">
        <v>0</v>
      </c>
      <c r="F12" s="91"/>
      <c r="G12" s="90">
        <v>0</v>
      </c>
      <c r="H12" s="90">
        <v>0</v>
      </c>
      <c r="I12" s="90">
        <v>0</v>
      </c>
      <c r="J12" s="90">
        <v>0</v>
      </c>
      <c r="K12" s="90">
        <v>0</v>
      </c>
    </row>
    <row r="13" spans="1:11" x14ac:dyDescent="0.3">
      <c r="A13" s="92"/>
      <c r="B13" s="93"/>
      <c r="C13" s="93"/>
      <c r="D13" s="93"/>
      <c r="E13" s="94"/>
      <c r="F13" s="95"/>
      <c r="G13" s="94"/>
      <c r="H13" s="94"/>
      <c r="I13" s="94"/>
      <c r="J13" s="94"/>
      <c r="K13" s="94"/>
    </row>
    <row r="14" spans="1:11" x14ac:dyDescent="0.3">
      <c r="A14" s="64" t="s">
        <v>45</v>
      </c>
      <c r="B14" s="8"/>
      <c r="C14" s="8"/>
      <c r="D14" s="8"/>
      <c r="E14" s="87">
        <f>SUM(E15:E18)</f>
        <v>0</v>
      </c>
      <c r="F14" s="9"/>
      <c r="G14" s="87">
        <f>SUM(G15:G18)</f>
        <v>0</v>
      </c>
      <c r="H14" s="87">
        <f>SUM(H15:H18)</f>
        <v>0</v>
      </c>
      <c r="I14" s="87">
        <f>SUM(I15:I18)</f>
        <v>0</v>
      </c>
      <c r="J14" s="87">
        <f>SUM(J15:J18)</f>
        <v>0</v>
      </c>
      <c r="K14" s="87">
        <f>SUM(K15:K18)</f>
        <v>0</v>
      </c>
    </row>
    <row r="15" spans="1:11" x14ac:dyDescent="0.3">
      <c r="A15" s="88" t="s">
        <v>46</v>
      </c>
      <c r="B15" s="89"/>
      <c r="C15" s="89"/>
      <c r="D15" s="89"/>
      <c r="E15" s="90">
        <v>0</v>
      </c>
      <c r="F15" s="91"/>
      <c r="G15" s="90">
        <v>0</v>
      </c>
      <c r="H15" s="90">
        <v>0</v>
      </c>
      <c r="I15" s="90">
        <v>0</v>
      </c>
      <c r="J15" s="90">
        <v>0</v>
      </c>
      <c r="K15" s="90">
        <v>0</v>
      </c>
    </row>
    <row r="16" spans="1:11" x14ac:dyDescent="0.3">
      <c r="A16" s="88" t="s">
        <v>47</v>
      </c>
      <c r="B16" s="89"/>
      <c r="C16" s="89"/>
      <c r="D16" s="89"/>
      <c r="E16" s="90">
        <v>0</v>
      </c>
      <c r="F16" s="91"/>
      <c r="G16" s="90">
        <v>0</v>
      </c>
      <c r="H16" s="90">
        <v>0</v>
      </c>
      <c r="I16" s="90">
        <v>0</v>
      </c>
      <c r="J16" s="90">
        <v>0</v>
      </c>
      <c r="K16" s="90">
        <v>0</v>
      </c>
    </row>
    <row r="17" spans="1:11" x14ac:dyDescent="0.3">
      <c r="A17" s="88" t="s">
        <v>48</v>
      </c>
      <c r="B17" s="89"/>
      <c r="C17" s="89"/>
      <c r="D17" s="89"/>
      <c r="E17" s="90">
        <v>0</v>
      </c>
      <c r="F17" s="91"/>
      <c r="G17" s="90">
        <v>0</v>
      </c>
      <c r="H17" s="90">
        <v>0</v>
      </c>
      <c r="I17" s="90">
        <v>0</v>
      </c>
      <c r="J17" s="90">
        <v>0</v>
      </c>
      <c r="K17" s="90">
        <v>0</v>
      </c>
    </row>
    <row r="18" spans="1:11" x14ac:dyDescent="0.3">
      <c r="A18" s="88" t="s">
        <v>49</v>
      </c>
      <c r="B18" s="89"/>
      <c r="C18" s="89"/>
      <c r="D18" s="89"/>
      <c r="E18" s="90">
        <v>0</v>
      </c>
      <c r="F18" s="91"/>
      <c r="G18" s="90">
        <v>0</v>
      </c>
      <c r="H18" s="90">
        <v>0</v>
      </c>
      <c r="I18" s="90">
        <v>0</v>
      </c>
      <c r="J18" s="90">
        <v>0</v>
      </c>
      <c r="K18" s="90">
        <v>0</v>
      </c>
    </row>
    <row r="19" spans="1:11" x14ac:dyDescent="0.3">
      <c r="A19" s="92"/>
      <c r="B19" s="93"/>
      <c r="C19" s="93"/>
      <c r="D19" s="93"/>
      <c r="E19" s="94"/>
      <c r="F19" s="95"/>
      <c r="G19" s="94"/>
      <c r="H19" s="94"/>
      <c r="I19" s="94"/>
      <c r="J19" s="94"/>
      <c r="K19" s="94"/>
    </row>
    <row r="20" spans="1:11" x14ac:dyDescent="0.3">
      <c r="A20" s="64" t="s">
        <v>50</v>
      </c>
      <c r="B20" s="8"/>
      <c r="C20" s="8"/>
      <c r="D20" s="8"/>
      <c r="E20" s="87">
        <f>E8+E14</f>
        <v>0</v>
      </c>
      <c r="F20" s="9"/>
      <c r="G20" s="87">
        <f>G8+G14</f>
        <v>0</v>
      </c>
      <c r="H20" s="87">
        <f>H8+H14</f>
        <v>0</v>
      </c>
      <c r="I20" s="87">
        <f>I8+I14</f>
        <v>0</v>
      </c>
      <c r="J20" s="87">
        <f>J8+J14</f>
        <v>0</v>
      </c>
      <c r="K20" s="87">
        <f>K8+K14</f>
        <v>0</v>
      </c>
    </row>
    <row r="21" spans="1:11" x14ac:dyDescent="0.3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 x14ac:dyDescent="0.3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topLeftCell="A52" zoomScale="82" zoomScaleNormal="82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5" ht="21" x14ac:dyDescent="0.3">
      <c r="A1" s="151" t="s">
        <v>59</v>
      </c>
      <c r="B1" s="151"/>
      <c r="C1" s="151"/>
      <c r="D1" s="151"/>
      <c r="E1" s="12"/>
    </row>
    <row r="2" spans="1:5" x14ac:dyDescent="0.3">
      <c r="A2" s="152" t="s">
        <v>680</v>
      </c>
      <c r="B2" s="153"/>
      <c r="C2" s="153"/>
      <c r="D2" s="154"/>
    </row>
    <row r="3" spans="1:5" x14ac:dyDescent="0.3">
      <c r="A3" s="155" t="s">
        <v>60</v>
      </c>
      <c r="B3" s="156"/>
      <c r="C3" s="156"/>
      <c r="D3" s="157"/>
    </row>
    <row r="4" spans="1:5" x14ac:dyDescent="0.3">
      <c r="A4" s="155" t="s">
        <v>684</v>
      </c>
      <c r="B4" s="156"/>
      <c r="C4" s="156"/>
      <c r="D4" s="157"/>
    </row>
    <row r="5" spans="1:5" x14ac:dyDescent="0.3">
      <c r="A5" s="158" t="s">
        <v>2</v>
      </c>
      <c r="B5" s="159"/>
      <c r="C5" s="159"/>
      <c r="D5" s="160"/>
    </row>
    <row r="7" spans="1:5" ht="28.8" x14ac:dyDescent="0.3">
      <c r="A7" s="16" t="s">
        <v>63</v>
      </c>
      <c r="B7" s="60" t="s">
        <v>64</v>
      </c>
      <c r="C7" s="60" t="s">
        <v>61</v>
      </c>
      <c r="D7" s="60" t="s">
        <v>62</v>
      </c>
    </row>
    <row r="8" spans="1:5" x14ac:dyDescent="0.3">
      <c r="A8" s="57" t="s">
        <v>65</v>
      </c>
      <c r="B8" s="96">
        <f>SUM(B9:B11)</f>
        <v>105371235</v>
      </c>
      <c r="C8" s="96">
        <f>SUM(C9:C11)</f>
        <v>24723030.969999999</v>
      </c>
      <c r="D8" s="96">
        <f>SUM(D9:D11)</f>
        <v>24723030.969999999</v>
      </c>
    </row>
    <row r="9" spans="1:5" x14ac:dyDescent="0.3">
      <c r="A9" s="55" t="s">
        <v>66</v>
      </c>
      <c r="B9" s="99">
        <v>102415235</v>
      </c>
      <c r="C9" s="99">
        <v>24723030.969999999</v>
      </c>
      <c r="D9" s="99">
        <v>24723030.969999999</v>
      </c>
    </row>
    <row r="10" spans="1:5" x14ac:dyDescent="0.3">
      <c r="A10" s="55" t="s">
        <v>67</v>
      </c>
      <c r="B10" s="99">
        <v>2956000</v>
      </c>
      <c r="C10" s="99">
        <v>0</v>
      </c>
      <c r="D10" s="99">
        <v>0</v>
      </c>
    </row>
    <row r="11" spans="1:5" x14ac:dyDescent="0.3">
      <c r="A11" s="55" t="s">
        <v>68</v>
      </c>
      <c r="B11" s="97">
        <f>B44</f>
        <v>0</v>
      </c>
      <c r="C11" s="97">
        <f>C44</f>
        <v>0</v>
      </c>
      <c r="D11" s="97">
        <f>D44</f>
        <v>0</v>
      </c>
    </row>
    <row r="12" spans="1:5" x14ac:dyDescent="0.3">
      <c r="A12" s="65"/>
      <c r="B12" s="98"/>
      <c r="C12" s="98"/>
      <c r="D12" s="98"/>
    </row>
    <row r="13" spans="1:5" x14ac:dyDescent="0.3">
      <c r="A13" s="57" t="s">
        <v>69</v>
      </c>
      <c r="B13" s="96">
        <f>SUM(B14:B15)</f>
        <v>105371235</v>
      </c>
      <c r="C13" s="96">
        <f t="shared" ref="C13:D13" si="0">SUM(C14:C15)</f>
        <v>22201489.599999998</v>
      </c>
      <c r="D13" s="96">
        <f t="shared" si="0"/>
        <v>21384913.149999999</v>
      </c>
    </row>
    <row r="14" spans="1:5" x14ac:dyDescent="0.3">
      <c r="A14" s="55" t="s">
        <v>70</v>
      </c>
      <c r="B14" s="99">
        <v>102415235</v>
      </c>
      <c r="C14" s="99">
        <v>21189737.969999999</v>
      </c>
      <c r="D14" s="99">
        <v>20373161.52</v>
      </c>
    </row>
    <row r="15" spans="1:5" x14ac:dyDescent="0.3">
      <c r="A15" s="55" t="s">
        <v>71</v>
      </c>
      <c r="B15" s="99">
        <v>2956000</v>
      </c>
      <c r="C15" s="99">
        <v>1011751.63</v>
      </c>
      <c r="D15" s="99">
        <v>1011751.63</v>
      </c>
    </row>
    <row r="16" spans="1:5" x14ac:dyDescent="0.3">
      <c r="A16" s="65"/>
      <c r="B16" s="98"/>
      <c r="C16" s="98"/>
      <c r="D16" s="98"/>
    </row>
    <row r="17" spans="1:4" x14ac:dyDescent="0.3">
      <c r="A17" s="57" t="s">
        <v>72</v>
      </c>
      <c r="B17" s="13">
        <v>0</v>
      </c>
      <c r="C17" s="96">
        <f>C18+C19</f>
        <v>0</v>
      </c>
      <c r="D17" s="96">
        <f>D18+D19</f>
        <v>0</v>
      </c>
    </row>
    <row r="18" spans="1:4" x14ac:dyDescent="0.3">
      <c r="A18" s="55" t="s">
        <v>73</v>
      </c>
      <c r="B18" s="14">
        <v>0</v>
      </c>
      <c r="C18" s="99">
        <v>0</v>
      </c>
      <c r="D18" s="99">
        <v>0</v>
      </c>
    </row>
    <row r="19" spans="1:4" x14ac:dyDescent="0.3">
      <c r="A19" s="55" t="s">
        <v>74</v>
      </c>
      <c r="B19" s="14">
        <v>0</v>
      </c>
      <c r="C19" s="99">
        <v>0</v>
      </c>
      <c r="D19" s="99">
        <v>0</v>
      </c>
    </row>
    <row r="20" spans="1:4" x14ac:dyDescent="0.3">
      <c r="A20" s="65"/>
      <c r="B20" s="98"/>
      <c r="C20" s="98"/>
      <c r="D20" s="98"/>
    </row>
    <row r="21" spans="1:4" x14ac:dyDescent="0.3">
      <c r="A21" s="57" t="s">
        <v>75</v>
      </c>
      <c r="B21" s="96">
        <f>B8-B13+B17</f>
        <v>0</v>
      </c>
      <c r="C21" s="96">
        <f>C8-C13+C17</f>
        <v>2521541.370000001</v>
      </c>
      <c r="D21" s="96">
        <f>D8-D13+D17</f>
        <v>3338117.8200000003</v>
      </c>
    </row>
    <row r="22" spans="1:4" x14ac:dyDescent="0.3">
      <c r="A22" s="57"/>
      <c r="B22" s="98"/>
      <c r="C22" s="98"/>
      <c r="D22" s="98"/>
    </row>
    <row r="23" spans="1:4" x14ac:dyDescent="0.3">
      <c r="A23" s="57" t="s">
        <v>76</v>
      </c>
      <c r="B23" s="96">
        <f>B21-B11</f>
        <v>0</v>
      </c>
      <c r="C23" s="96">
        <f>C21-C11</f>
        <v>2521541.370000001</v>
      </c>
      <c r="D23" s="96">
        <f>D21-D11</f>
        <v>3338117.8200000003</v>
      </c>
    </row>
    <row r="24" spans="1:4" x14ac:dyDescent="0.3">
      <c r="A24" s="57"/>
      <c r="B24" s="100"/>
      <c r="C24" s="100"/>
      <c r="D24" s="100"/>
    </row>
    <row r="25" spans="1:4" x14ac:dyDescent="0.3">
      <c r="A25" s="101" t="s">
        <v>77</v>
      </c>
      <c r="B25" s="96">
        <f>B23-B17</f>
        <v>0</v>
      </c>
      <c r="C25" s="96">
        <f>C23-C17</f>
        <v>2521541.370000001</v>
      </c>
      <c r="D25" s="96">
        <f>D23-D17</f>
        <v>3338117.8200000003</v>
      </c>
    </row>
    <row r="26" spans="1:4" x14ac:dyDescent="0.3">
      <c r="A26" s="102"/>
      <c r="B26" s="103"/>
      <c r="C26" s="103"/>
      <c r="D26" s="103"/>
    </row>
    <row r="27" spans="1:4" x14ac:dyDescent="0.3">
      <c r="A27" s="1"/>
      <c r="B27" s="15"/>
      <c r="C27" s="15"/>
      <c r="D27" s="15"/>
    </row>
    <row r="28" spans="1:4" x14ac:dyDescent="0.3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 x14ac:dyDescent="0.3">
      <c r="A29" s="57" t="s">
        <v>80</v>
      </c>
      <c r="B29" s="104">
        <f>SUM(B30:B31)</f>
        <v>0</v>
      </c>
      <c r="C29" s="104">
        <f>SUM(C30:C31)</f>
        <v>0</v>
      </c>
      <c r="D29" s="104">
        <f>SUM(D30:D31)</f>
        <v>0</v>
      </c>
    </row>
    <row r="30" spans="1:4" x14ac:dyDescent="0.3">
      <c r="A30" s="55" t="s">
        <v>81</v>
      </c>
      <c r="B30" s="174">
        <v>0</v>
      </c>
      <c r="C30" s="174">
        <v>0</v>
      </c>
      <c r="D30" s="174">
        <v>0</v>
      </c>
    </row>
    <row r="31" spans="1:4" x14ac:dyDescent="0.3">
      <c r="A31" s="55" t="s">
        <v>82</v>
      </c>
      <c r="B31" s="174">
        <v>0</v>
      </c>
      <c r="C31" s="174">
        <v>0</v>
      </c>
      <c r="D31" s="174">
        <v>0</v>
      </c>
    </row>
    <row r="32" spans="1:4" x14ac:dyDescent="0.3">
      <c r="A32" s="58"/>
      <c r="B32" s="106"/>
      <c r="C32" s="106"/>
      <c r="D32" s="106"/>
    </row>
    <row r="33" spans="1:4" x14ac:dyDescent="0.3">
      <c r="A33" s="57" t="s">
        <v>83</v>
      </c>
      <c r="B33" s="104">
        <f>B25+B29</f>
        <v>0</v>
      </c>
      <c r="C33" s="104">
        <f>C25+C29</f>
        <v>2521541.370000001</v>
      </c>
      <c r="D33" s="104">
        <f>D25+D29</f>
        <v>3338117.8200000003</v>
      </c>
    </row>
    <row r="34" spans="1:4" x14ac:dyDescent="0.3">
      <c r="A34" s="10"/>
      <c r="B34" s="18"/>
      <c r="C34" s="18"/>
      <c r="D34" s="18"/>
    </row>
    <row r="35" spans="1:4" x14ac:dyDescent="0.3">
      <c r="A35" s="1"/>
      <c r="B35" s="15"/>
      <c r="C35" s="15"/>
      <c r="D35" s="15"/>
    </row>
    <row r="36" spans="1:4" ht="28.8" x14ac:dyDescent="0.3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 x14ac:dyDescent="0.3">
      <c r="A37" s="57" t="s">
        <v>84</v>
      </c>
      <c r="B37" s="104">
        <f>SUM(B38:B39)</f>
        <v>0</v>
      </c>
      <c r="C37" s="104">
        <f>SUM(C38:C39)</f>
        <v>0</v>
      </c>
      <c r="D37" s="104">
        <f>SUM(D38:D39)</f>
        <v>0</v>
      </c>
    </row>
    <row r="38" spans="1:4" x14ac:dyDescent="0.3">
      <c r="A38" s="55" t="s">
        <v>85</v>
      </c>
      <c r="B38" s="174">
        <v>0</v>
      </c>
      <c r="C38" s="174">
        <v>0</v>
      </c>
      <c r="D38" s="174">
        <v>0</v>
      </c>
    </row>
    <row r="39" spans="1:4" x14ac:dyDescent="0.3">
      <c r="A39" s="55" t="s">
        <v>86</v>
      </c>
      <c r="B39" s="174">
        <v>0</v>
      </c>
      <c r="C39" s="174">
        <v>0</v>
      </c>
      <c r="D39" s="174">
        <v>0</v>
      </c>
    </row>
    <row r="40" spans="1:4" x14ac:dyDescent="0.3">
      <c r="A40" s="57" t="s">
        <v>87</v>
      </c>
      <c r="B40" s="104">
        <f>SUM(B41:B42)</f>
        <v>0</v>
      </c>
      <c r="C40" s="104">
        <f>SUM(C41:C42)</f>
        <v>0</v>
      </c>
      <c r="D40" s="104">
        <f>SUM(D41:D42)</f>
        <v>0</v>
      </c>
    </row>
    <row r="41" spans="1:4" x14ac:dyDescent="0.3">
      <c r="A41" s="55" t="s">
        <v>88</v>
      </c>
      <c r="B41" s="174">
        <v>0</v>
      </c>
      <c r="C41" s="174">
        <v>0</v>
      </c>
      <c r="D41" s="174">
        <v>0</v>
      </c>
    </row>
    <row r="42" spans="1:4" x14ac:dyDescent="0.3">
      <c r="A42" s="55" t="s">
        <v>89</v>
      </c>
      <c r="B42" s="174">
        <v>0</v>
      </c>
      <c r="C42" s="174">
        <v>0</v>
      </c>
      <c r="D42" s="174">
        <v>0</v>
      </c>
    </row>
    <row r="43" spans="1:4" x14ac:dyDescent="0.3">
      <c r="A43" s="58"/>
      <c r="B43" s="106"/>
      <c r="C43" s="106"/>
      <c r="D43" s="106"/>
    </row>
    <row r="44" spans="1:4" x14ac:dyDescent="0.3">
      <c r="A44" s="57" t="s">
        <v>90</v>
      </c>
      <c r="B44" s="104">
        <f>B37-B40</f>
        <v>0</v>
      </c>
      <c r="C44" s="104">
        <f>C37-C40</f>
        <v>0</v>
      </c>
      <c r="D44" s="104">
        <f>D37-D40</f>
        <v>0</v>
      </c>
    </row>
    <row r="45" spans="1:4" x14ac:dyDescent="0.3">
      <c r="A45" s="107"/>
      <c r="B45" s="19"/>
      <c r="C45" s="19"/>
      <c r="D45" s="19"/>
    </row>
    <row r="46" spans="1:4" x14ac:dyDescent="0.3">
      <c r="B46" s="15"/>
      <c r="C46" s="15"/>
      <c r="D46" s="15"/>
    </row>
    <row r="47" spans="1:4" ht="28.8" x14ac:dyDescent="0.3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 x14ac:dyDescent="0.3">
      <c r="A48" s="108" t="s">
        <v>91</v>
      </c>
      <c r="B48" s="172">
        <v>102415235</v>
      </c>
      <c r="C48" s="172">
        <v>24723030.969999999</v>
      </c>
      <c r="D48" s="172">
        <v>24723030.969999999</v>
      </c>
    </row>
    <row r="49" spans="1:4" x14ac:dyDescent="0.3">
      <c r="A49" s="109" t="s">
        <v>92</v>
      </c>
      <c r="B49" s="104">
        <f>B50-B51</f>
        <v>0</v>
      </c>
      <c r="C49" s="104">
        <f>C50-C51</f>
        <v>0</v>
      </c>
      <c r="D49" s="104">
        <f>D50-D51</f>
        <v>0</v>
      </c>
    </row>
    <row r="50" spans="1:4" x14ac:dyDescent="0.3">
      <c r="A50" s="110" t="s">
        <v>85</v>
      </c>
      <c r="B50" s="174">
        <v>0</v>
      </c>
      <c r="C50" s="174">
        <v>0</v>
      </c>
      <c r="D50" s="174">
        <v>0</v>
      </c>
    </row>
    <row r="51" spans="1:4" x14ac:dyDescent="0.3">
      <c r="A51" s="110" t="s">
        <v>88</v>
      </c>
      <c r="B51" s="174">
        <v>0</v>
      </c>
      <c r="C51" s="174">
        <v>0</v>
      </c>
      <c r="D51" s="174">
        <v>0</v>
      </c>
    </row>
    <row r="52" spans="1:4" x14ac:dyDescent="0.3">
      <c r="A52" s="58"/>
      <c r="B52" s="106"/>
      <c r="C52" s="106"/>
      <c r="D52" s="106"/>
    </row>
    <row r="53" spans="1:4" x14ac:dyDescent="0.3">
      <c r="A53" s="55" t="s">
        <v>70</v>
      </c>
      <c r="B53" s="174">
        <v>102415235</v>
      </c>
      <c r="C53" s="174">
        <v>21189737.969999999</v>
      </c>
      <c r="D53" s="174">
        <v>20373161.52</v>
      </c>
    </row>
    <row r="54" spans="1:4" x14ac:dyDescent="0.3">
      <c r="A54" s="58"/>
      <c r="B54" s="106"/>
      <c r="C54" s="106"/>
      <c r="D54" s="106"/>
    </row>
    <row r="55" spans="1:4" x14ac:dyDescent="0.3">
      <c r="A55" s="55" t="s">
        <v>73</v>
      </c>
      <c r="B55" s="20"/>
      <c r="C55" s="174">
        <v>0</v>
      </c>
      <c r="D55" s="174">
        <v>0</v>
      </c>
    </row>
    <row r="56" spans="1:4" x14ac:dyDescent="0.3">
      <c r="A56" s="58"/>
      <c r="B56" s="106"/>
      <c r="C56" s="106"/>
      <c r="D56" s="106"/>
    </row>
    <row r="57" spans="1:4" x14ac:dyDescent="0.3">
      <c r="A57" s="101" t="s">
        <v>93</v>
      </c>
      <c r="B57" s="104">
        <f>B48+B49-B53+B55</f>
        <v>0</v>
      </c>
      <c r="C57" s="104">
        <f>C48+C49-C53+C55</f>
        <v>3533293</v>
      </c>
      <c r="D57" s="104">
        <f>D48+D49-D53+D55</f>
        <v>4349869.4499999993</v>
      </c>
    </row>
    <row r="58" spans="1:4" x14ac:dyDescent="0.3">
      <c r="A58" s="111"/>
      <c r="B58" s="112"/>
      <c r="C58" s="112"/>
      <c r="D58" s="112"/>
    </row>
    <row r="59" spans="1:4" x14ac:dyDescent="0.3">
      <c r="A59" s="101" t="s">
        <v>94</v>
      </c>
      <c r="B59" s="104">
        <f>B57-B49</f>
        <v>0</v>
      </c>
      <c r="C59" s="104">
        <f>C57-C49</f>
        <v>3533293</v>
      </c>
      <c r="D59" s="104">
        <f>D57-D49</f>
        <v>4349869.4499999993</v>
      </c>
    </row>
    <row r="60" spans="1:4" x14ac:dyDescent="0.3">
      <c r="A60" s="10"/>
      <c r="B60" s="19"/>
      <c r="C60" s="19"/>
      <c r="D60" s="19"/>
    </row>
    <row r="61" spans="1:4" x14ac:dyDescent="0.3">
      <c r="B61" s="21"/>
      <c r="C61" s="21"/>
      <c r="D61" s="21"/>
    </row>
    <row r="62" spans="1:4" ht="28.8" x14ac:dyDescent="0.3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 x14ac:dyDescent="0.3">
      <c r="A63" s="108" t="s">
        <v>67</v>
      </c>
      <c r="B63" s="173">
        <v>2956000</v>
      </c>
      <c r="C63" s="173">
        <v>0</v>
      </c>
      <c r="D63" s="173">
        <v>0</v>
      </c>
    </row>
    <row r="64" spans="1:4" ht="14.7" customHeight="1" x14ac:dyDescent="0.3">
      <c r="A64" s="109" t="s">
        <v>95</v>
      </c>
      <c r="B64" s="96">
        <f>B65-B66</f>
        <v>0</v>
      </c>
      <c r="C64" s="96">
        <f>C65-C66</f>
        <v>0</v>
      </c>
      <c r="D64" s="96">
        <f>D65-D66</f>
        <v>0</v>
      </c>
    </row>
    <row r="65" spans="1:4" x14ac:dyDescent="0.3">
      <c r="A65" s="110" t="s">
        <v>86</v>
      </c>
      <c r="B65" s="99">
        <v>0</v>
      </c>
      <c r="C65" s="99">
        <v>0</v>
      </c>
      <c r="D65" s="99">
        <v>0</v>
      </c>
    </row>
    <row r="66" spans="1:4" x14ac:dyDescent="0.3">
      <c r="A66" s="110" t="s">
        <v>89</v>
      </c>
      <c r="B66" s="99">
        <v>0</v>
      </c>
      <c r="C66" s="99">
        <v>0</v>
      </c>
      <c r="D66" s="99">
        <v>0</v>
      </c>
    </row>
    <row r="67" spans="1:4" x14ac:dyDescent="0.3">
      <c r="A67" s="58"/>
      <c r="B67" s="98"/>
      <c r="C67" s="98"/>
      <c r="D67" s="98"/>
    </row>
    <row r="68" spans="1:4" x14ac:dyDescent="0.3">
      <c r="A68" s="55" t="s">
        <v>96</v>
      </c>
      <c r="B68" s="99">
        <v>2956000</v>
      </c>
      <c r="C68" s="99">
        <v>1011751.63</v>
      </c>
      <c r="D68" s="99">
        <v>1011751.63</v>
      </c>
    </row>
    <row r="69" spans="1:4" x14ac:dyDescent="0.3">
      <c r="A69" s="58"/>
      <c r="B69" s="98"/>
      <c r="C69" s="98"/>
      <c r="D69" s="98"/>
    </row>
    <row r="70" spans="1:4" x14ac:dyDescent="0.3">
      <c r="A70" s="55" t="s">
        <v>74</v>
      </c>
      <c r="B70" s="22">
        <v>0</v>
      </c>
      <c r="C70" s="99">
        <v>0</v>
      </c>
      <c r="D70" s="99">
        <v>0</v>
      </c>
    </row>
    <row r="71" spans="1:4" x14ac:dyDescent="0.3">
      <c r="A71" s="58"/>
      <c r="B71" s="98"/>
      <c r="C71" s="98"/>
      <c r="D71" s="98"/>
    </row>
    <row r="72" spans="1:4" x14ac:dyDescent="0.3">
      <c r="A72" s="101" t="s">
        <v>97</v>
      </c>
      <c r="B72" s="96">
        <f>B63+B64-B68+B70</f>
        <v>0</v>
      </c>
      <c r="C72" s="96">
        <f>C63+C64-C68+C70</f>
        <v>-1011751.63</v>
      </c>
      <c r="D72" s="96">
        <f>D63+D64-D68+D70</f>
        <v>-1011751.63</v>
      </c>
    </row>
    <row r="73" spans="1:4" x14ac:dyDescent="0.3">
      <c r="A73" s="58"/>
      <c r="B73" s="98"/>
      <c r="C73" s="98"/>
      <c r="D73" s="98"/>
    </row>
    <row r="74" spans="1:4" x14ac:dyDescent="0.3">
      <c r="A74" s="101" t="s">
        <v>98</v>
      </c>
      <c r="B74" s="96">
        <f>B72-B64</f>
        <v>0</v>
      </c>
      <c r="C74" s="96">
        <f>C72-C64</f>
        <v>-1011751.63</v>
      </c>
      <c r="D74" s="96">
        <f>D72-D64</f>
        <v>-1011751.63</v>
      </c>
    </row>
    <row r="75" spans="1:4" x14ac:dyDescent="0.3">
      <c r="A75" s="10"/>
      <c r="B75" s="23"/>
      <c r="C75" s="23"/>
      <c r="D75" s="23"/>
    </row>
    <row r="76" spans="1:4" x14ac:dyDescent="0.3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topLeftCell="B57" zoomScale="83" zoomScaleNormal="83" workbookViewId="0">
      <selection sqref="A1:G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7" ht="21" x14ac:dyDescent="0.3">
      <c r="A1" s="148" t="s">
        <v>100</v>
      </c>
      <c r="B1" s="148"/>
      <c r="C1" s="148"/>
      <c r="D1" s="148"/>
      <c r="E1" s="148"/>
      <c r="F1" s="148"/>
      <c r="G1" s="148"/>
    </row>
    <row r="2" spans="1:7" x14ac:dyDescent="0.3">
      <c r="A2" s="152" t="s">
        <v>680</v>
      </c>
      <c r="B2" s="153"/>
      <c r="C2" s="153"/>
      <c r="D2" s="153"/>
      <c r="E2" s="153"/>
      <c r="F2" s="153"/>
      <c r="G2" s="154"/>
    </row>
    <row r="3" spans="1:7" x14ac:dyDescent="0.3">
      <c r="A3" s="155" t="s">
        <v>101</v>
      </c>
      <c r="B3" s="156"/>
      <c r="C3" s="156"/>
      <c r="D3" s="156"/>
      <c r="E3" s="156"/>
      <c r="F3" s="156"/>
      <c r="G3" s="157"/>
    </row>
    <row r="4" spans="1:7" x14ac:dyDescent="0.3">
      <c r="A4" s="155" t="s">
        <v>684</v>
      </c>
      <c r="B4" s="156"/>
      <c r="C4" s="156"/>
      <c r="D4" s="156"/>
      <c r="E4" s="156"/>
      <c r="F4" s="156"/>
      <c r="G4" s="157"/>
    </row>
    <row r="5" spans="1:7" x14ac:dyDescent="0.3">
      <c r="A5" s="158" t="s">
        <v>2</v>
      </c>
      <c r="B5" s="159"/>
      <c r="C5" s="159"/>
      <c r="D5" s="159"/>
      <c r="E5" s="159"/>
      <c r="F5" s="159"/>
      <c r="G5" s="160"/>
    </row>
    <row r="6" spans="1:7" x14ac:dyDescent="0.3">
      <c r="A6" s="149" t="s">
        <v>63</v>
      </c>
      <c r="B6" s="163" t="s">
        <v>102</v>
      </c>
      <c r="C6" s="163"/>
      <c r="D6" s="163"/>
      <c r="E6" s="163"/>
      <c r="F6" s="163"/>
      <c r="G6" s="163" t="s">
        <v>103</v>
      </c>
    </row>
    <row r="7" spans="1:7" ht="28.8" x14ac:dyDescent="0.3">
      <c r="A7" s="150"/>
      <c r="B7" s="59" t="s">
        <v>107</v>
      </c>
      <c r="C7" s="60" t="s">
        <v>104</v>
      </c>
      <c r="D7" s="59" t="s">
        <v>105</v>
      </c>
      <c r="E7" s="59" t="s">
        <v>61</v>
      </c>
      <c r="F7" s="59" t="s">
        <v>106</v>
      </c>
      <c r="G7" s="163"/>
    </row>
    <row r="8" spans="1:7" x14ac:dyDescent="0.3">
      <c r="A8" s="25" t="s">
        <v>108</v>
      </c>
      <c r="B8" s="113"/>
      <c r="C8" s="113"/>
      <c r="D8" s="113"/>
      <c r="E8" s="113"/>
      <c r="F8" s="113"/>
      <c r="G8" s="113"/>
    </row>
    <row r="9" spans="1:7" x14ac:dyDescent="0.3">
      <c r="A9" s="55" t="s">
        <v>109</v>
      </c>
      <c r="B9" s="174">
        <v>0</v>
      </c>
      <c r="C9" s="174">
        <v>0</v>
      </c>
      <c r="D9" s="105">
        <f>B9+C9</f>
        <v>0</v>
      </c>
      <c r="E9" s="174">
        <v>0</v>
      </c>
      <c r="F9" s="174">
        <v>0</v>
      </c>
      <c r="G9" s="105">
        <f>F9-B9</f>
        <v>0</v>
      </c>
    </row>
    <row r="10" spans="1:7" x14ac:dyDescent="0.3">
      <c r="A10" s="55" t="s">
        <v>110</v>
      </c>
      <c r="B10" s="174">
        <v>0</v>
      </c>
      <c r="C10" s="174">
        <v>0</v>
      </c>
      <c r="D10" s="105">
        <f t="shared" ref="D10:D15" si="0">B10+C10</f>
        <v>0</v>
      </c>
      <c r="E10" s="174">
        <v>0</v>
      </c>
      <c r="F10" s="174">
        <v>0</v>
      </c>
      <c r="G10" s="105">
        <f t="shared" ref="G10:G39" si="1">F10-B10</f>
        <v>0</v>
      </c>
    </row>
    <row r="11" spans="1:7" x14ac:dyDescent="0.3">
      <c r="A11" s="55" t="s">
        <v>111</v>
      </c>
      <c r="B11" s="174">
        <v>0</v>
      </c>
      <c r="C11" s="174">
        <v>0</v>
      </c>
      <c r="D11" s="105">
        <f t="shared" si="0"/>
        <v>0</v>
      </c>
      <c r="E11" s="174">
        <v>0</v>
      </c>
      <c r="F11" s="174">
        <v>0</v>
      </c>
      <c r="G11" s="105">
        <f t="shared" si="1"/>
        <v>0</v>
      </c>
    </row>
    <row r="12" spans="1:7" x14ac:dyDescent="0.3">
      <c r="A12" s="55" t="s">
        <v>112</v>
      </c>
      <c r="B12" s="174">
        <v>0</v>
      </c>
      <c r="C12" s="174">
        <v>0</v>
      </c>
      <c r="D12" s="105">
        <f t="shared" si="0"/>
        <v>0</v>
      </c>
      <c r="E12" s="174">
        <v>0</v>
      </c>
      <c r="F12" s="174">
        <v>0</v>
      </c>
      <c r="G12" s="105">
        <f t="shared" si="1"/>
        <v>0</v>
      </c>
    </row>
    <row r="13" spans="1:7" x14ac:dyDescent="0.3">
      <c r="A13" s="55" t="s">
        <v>113</v>
      </c>
      <c r="B13" s="174">
        <v>0</v>
      </c>
      <c r="C13" s="174">
        <v>0</v>
      </c>
      <c r="D13" s="105">
        <f t="shared" si="0"/>
        <v>0</v>
      </c>
      <c r="E13" s="174">
        <v>0</v>
      </c>
      <c r="F13" s="174">
        <v>0</v>
      </c>
      <c r="G13" s="105">
        <f t="shared" si="1"/>
        <v>0</v>
      </c>
    </row>
    <row r="14" spans="1:7" x14ac:dyDescent="0.3">
      <c r="A14" s="55" t="s">
        <v>114</v>
      </c>
      <c r="B14" s="174">
        <v>0</v>
      </c>
      <c r="C14" s="174">
        <v>0</v>
      </c>
      <c r="D14" s="105">
        <f t="shared" si="0"/>
        <v>0</v>
      </c>
      <c r="E14" s="174">
        <v>0</v>
      </c>
      <c r="F14" s="174">
        <v>0</v>
      </c>
      <c r="G14" s="105">
        <f t="shared" si="1"/>
        <v>0</v>
      </c>
    </row>
    <row r="15" spans="1:7" x14ac:dyDescent="0.3">
      <c r="A15" s="55" t="s">
        <v>115</v>
      </c>
      <c r="B15" s="174">
        <v>102415235</v>
      </c>
      <c r="C15" s="174">
        <v>0</v>
      </c>
      <c r="D15" s="105">
        <f t="shared" si="0"/>
        <v>102415235</v>
      </c>
      <c r="E15" s="174">
        <v>24723030.969999999</v>
      </c>
      <c r="F15" s="174">
        <v>24723030.969999999</v>
      </c>
      <c r="G15" s="105">
        <f t="shared" si="1"/>
        <v>-77692204.030000001</v>
      </c>
    </row>
    <row r="16" spans="1:7" x14ac:dyDescent="0.3">
      <c r="A16" s="114" t="s">
        <v>116</v>
      </c>
      <c r="B16" s="105">
        <f t="shared" ref="B16:F16" si="2">SUM(B17:B27)</f>
        <v>0</v>
      </c>
      <c r="C16" s="105">
        <f t="shared" si="2"/>
        <v>0</v>
      </c>
      <c r="D16" s="105">
        <f t="shared" si="2"/>
        <v>0</v>
      </c>
      <c r="E16" s="105">
        <f t="shared" si="2"/>
        <v>0</v>
      </c>
      <c r="F16" s="105">
        <f t="shared" si="2"/>
        <v>0</v>
      </c>
      <c r="G16" s="105">
        <f t="shared" si="1"/>
        <v>0</v>
      </c>
    </row>
    <row r="17" spans="1:7" x14ac:dyDescent="0.3">
      <c r="A17" s="115" t="s">
        <v>117</v>
      </c>
      <c r="B17" s="174">
        <v>0</v>
      </c>
      <c r="C17" s="174">
        <v>0</v>
      </c>
      <c r="D17" s="105">
        <f t="shared" ref="D17:D27" si="3">B17+C17</f>
        <v>0</v>
      </c>
      <c r="E17" s="174">
        <v>0</v>
      </c>
      <c r="F17" s="174">
        <v>0</v>
      </c>
      <c r="G17" s="105">
        <f t="shared" si="1"/>
        <v>0</v>
      </c>
    </row>
    <row r="18" spans="1:7" x14ac:dyDescent="0.3">
      <c r="A18" s="115" t="s">
        <v>118</v>
      </c>
      <c r="B18" s="174">
        <v>0</v>
      </c>
      <c r="C18" s="174">
        <v>0</v>
      </c>
      <c r="D18" s="105">
        <f t="shared" si="3"/>
        <v>0</v>
      </c>
      <c r="E18" s="174">
        <v>0</v>
      </c>
      <c r="F18" s="174">
        <v>0</v>
      </c>
      <c r="G18" s="105">
        <f t="shared" si="1"/>
        <v>0</v>
      </c>
    </row>
    <row r="19" spans="1:7" x14ac:dyDescent="0.3">
      <c r="A19" s="115" t="s">
        <v>119</v>
      </c>
      <c r="B19" s="174">
        <v>0</v>
      </c>
      <c r="C19" s="174">
        <v>0</v>
      </c>
      <c r="D19" s="105">
        <f t="shared" si="3"/>
        <v>0</v>
      </c>
      <c r="E19" s="174">
        <v>0</v>
      </c>
      <c r="F19" s="174">
        <v>0</v>
      </c>
      <c r="G19" s="105">
        <f t="shared" si="1"/>
        <v>0</v>
      </c>
    </row>
    <row r="20" spans="1:7" x14ac:dyDescent="0.3">
      <c r="A20" s="115" t="s">
        <v>120</v>
      </c>
      <c r="B20" s="105">
        <v>0</v>
      </c>
      <c r="C20" s="105">
        <v>0</v>
      </c>
      <c r="D20" s="105">
        <f t="shared" si="3"/>
        <v>0</v>
      </c>
      <c r="E20" s="105">
        <v>0</v>
      </c>
      <c r="F20" s="105">
        <v>0</v>
      </c>
      <c r="G20" s="105">
        <f t="shared" si="1"/>
        <v>0</v>
      </c>
    </row>
    <row r="21" spans="1:7" x14ac:dyDescent="0.3">
      <c r="A21" s="115" t="s">
        <v>121</v>
      </c>
      <c r="B21" s="105">
        <v>0</v>
      </c>
      <c r="C21" s="105">
        <v>0</v>
      </c>
      <c r="D21" s="105">
        <f t="shared" si="3"/>
        <v>0</v>
      </c>
      <c r="E21" s="105">
        <v>0</v>
      </c>
      <c r="F21" s="105">
        <v>0</v>
      </c>
      <c r="G21" s="105">
        <f t="shared" si="1"/>
        <v>0</v>
      </c>
    </row>
    <row r="22" spans="1:7" x14ac:dyDescent="0.3">
      <c r="A22" s="115" t="s">
        <v>122</v>
      </c>
      <c r="B22" s="174">
        <v>0</v>
      </c>
      <c r="C22" s="174">
        <v>0</v>
      </c>
      <c r="D22" s="105">
        <f t="shared" si="3"/>
        <v>0</v>
      </c>
      <c r="E22" s="174">
        <v>0</v>
      </c>
      <c r="F22" s="174">
        <v>0</v>
      </c>
      <c r="G22" s="105">
        <f t="shared" si="1"/>
        <v>0</v>
      </c>
    </row>
    <row r="23" spans="1:7" x14ac:dyDescent="0.3">
      <c r="A23" s="115" t="s">
        <v>123</v>
      </c>
      <c r="B23" s="105">
        <v>0</v>
      </c>
      <c r="C23" s="105">
        <v>0</v>
      </c>
      <c r="D23" s="105">
        <f t="shared" si="3"/>
        <v>0</v>
      </c>
      <c r="E23" s="105">
        <v>0</v>
      </c>
      <c r="F23" s="105">
        <v>0</v>
      </c>
      <c r="G23" s="105">
        <f t="shared" si="1"/>
        <v>0</v>
      </c>
    </row>
    <row r="24" spans="1:7" x14ac:dyDescent="0.3">
      <c r="A24" s="115" t="s">
        <v>124</v>
      </c>
      <c r="B24" s="105">
        <v>0</v>
      </c>
      <c r="C24" s="105">
        <v>0</v>
      </c>
      <c r="D24" s="105">
        <f t="shared" si="3"/>
        <v>0</v>
      </c>
      <c r="E24" s="105">
        <v>0</v>
      </c>
      <c r="F24" s="105">
        <v>0</v>
      </c>
      <c r="G24" s="105">
        <f t="shared" si="1"/>
        <v>0</v>
      </c>
    </row>
    <row r="25" spans="1:7" x14ac:dyDescent="0.3">
      <c r="A25" s="115" t="s">
        <v>125</v>
      </c>
      <c r="B25" s="174">
        <v>0</v>
      </c>
      <c r="C25" s="174">
        <v>0</v>
      </c>
      <c r="D25" s="105">
        <f t="shared" si="3"/>
        <v>0</v>
      </c>
      <c r="E25" s="174">
        <v>0</v>
      </c>
      <c r="F25" s="174">
        <v>0</v>
      </c>
      <c r="G25" s="105">
        <f t="shared" si="1"/>
        <v>0</v>
      </c>
    </row>
    <row r="26" spans="1:7" x14ac:dyDescent="0.3">
      <c r="A26" s="115" t="s">
        <v>126</v>
      </c>
      <c r="B26" s="174">
        <v>0</v>
      </c>
      <c r="C26" s="174">
        <v>0</v>
      </c>
      <c r="D26" s="105">
        <f t="shared" si="3"/>
        <v>0</v>
      </c>
      <c r="E26" s="174">
        <v>0</v>
      </c>
      <c r="F26" s="174">
        <v>0</v>
      </c>
      <c r="G26" s="105">
        <f t="shared" si="1"/>
        <v>0</v>
      </c>
    </row>
    <row r="27" spans="1:7" x14ac:dyDescent="0.3">
      <c r="A27" s="115" t="s">
        <v>127</v>
      </c>
      <c r="B27" s="174">
        <v>0</v>
      </c>
      <c r="C27" s="174">
        <v>0</v>
      </c>
      <c r="D27" s="105">
        <f t="shared" si="3"/>
        <v>0</v>
      </c>
      <c r="E27" s="174">
        <v>0</v>
      </c>
      <c r="F27" s="174">
        <v>0</v>
      </c>
      <c r="G27" s="105">
        <f t="shared" si="1"/>
        <v>0</v>
      </c>
    </row>
    <row r="28" spans="1:7" x14ac:dyDescent="0.3">
      <c r="A28" s="55" t="s">
        <v>128</v>
      </c>
      <c r="B28" s="105">
        <f>SUM(B29:B33)</f>
        <v>0</v>
      </c>
      <c r="C28" s="105">
        <f t="shared" ref="C28:F28" si="4">SUM(C29:C33)</f>
        <v>0</v>
      </c>
      <c r="D28" s="105">
        <f t="shared" si="4"/>
        <v>0</v>
      </c>
      <c r="E28" s="105">
        <f t="shared" si="4"/>
        <v>0</v>
      </c>
      <c r="F28" s="105">
        <f t="shared" si="4"/>
        <v>0</v>
      </c>
      <c r="G28" s="105">
        <f t="shared" si="1"/>
        <v>0</v>
      </c>
    </row>
    <row r="29" spans="1:7" x14ac:dyDescent="0.3">
      <c r="A29" s="115" t="s">
        <v>129</v>
      </c>
      <c r="B29" s="174">
        <v>0</v>
      </c>
      <c r="C29" s="174">
        <v>0</v>
      </c>
      <c r="D29" s="105">
        <f t="shared" ref="D29:D33" si="5">B29+C29</f>
        <v>0</v>
      </c>
      <c r="E29" s="174">
        <v>0</v>
      </c>
      <c r="F29" s="174">
        <v>0</v>
      </c>
      <c r="G29" s="105">
        <f t="shared" si="1"/>
        <v>0</v>
      </c>
    </row>
    <row r="30" spans="1:7" x14ac:dyDescent="0.3">
      <c r="A30" s="115" t="s">
        <v>130</v>
      </c>
      <c r="B30" s="174">
        <v>0</v>
      </c>
      <c r="C30" s="174">
        <v>0</v>
      </c>
      <c r="D30" s="105">
        <f t="shared" si="5"/>
        <v>0</v>
      </c>
      <c r="E30" s="174">
        <v>0</v>
      </c>
      <c r="F30" s="174">
        <v>0</v>
      </c>
      <c r="G30" s="105">
        <f t="shared" si="1"/>
        <v>0</v>
      </c>
    </row>
    <row r="31" spans="1:7" x14ac:dyDescent="0.3">
      <c r="A31" s="115" t="s">
        <v>131</v>
      </c>
      <c r="B31" s="174">
        <v>0</v>
      </c>
      <c r="C31" s="174">
        <v>0</v>
      </c>
      <c r="D31" s="105">
        <f t="shared" si="5"/>
        <v>0</v>
      </c>
      <c r="E31" s="174">
        <v>0</v>
      </c>
      <c r="F31" s="174">
        <v>0</v>
      </c>
      <c r="G31" s="105">
        <f t="shared" si="1"/>
        <v>0</v>
      </c>
    </row>
    <row r="32" spans="1:7" x14ac:dyDescent="0.3">
      <c r="A32" s="115" t="s">
        <v>132</v>
      </c>
      <c r="B32" s="105">
        <v>0</v>
      </c>
      <c r="C32" s="105">
        <v>0</v>
      </c>
      <c r="D32" s="105">
        <f t="shared" si="5"/>
        <v>0</v>
      </c>
      <c r="E32" s="105">
        <v>0</v>
      </c>
      <c r="F32" s="105">
        <v>0</v>
      </c>
      <c r="G32" s="105">
        <f t="shared" si="1"/>
        <v>0</v>
      </c>
    </row>
    <row r="33" spans="1:7" x14ac:dyDescent="0.3">
      <c r="A33" s="115" t="s">
        <v>133</v>
      </c>
      <c r="B33" s="174">
        <v>0</v>
      </c>
      <c r="C33" s="174">
        <v>0</v>
      </c>
      <c r="D33" s="105">
        <f t="shared" si="5"/>
        <v>0</v>
      </c>
      <c r="E33" s="174">
        <v>0</v>
      </c>
      <c r="F33" s="174">
        <v>0</v>
      </c>
      <c r="G33" s="105">
        <f t="shared" si="1"/>
        <v>0</v>
      </c>
    </row>
    <row r="34" spans="1:7" x14ac:dyDescent="0.3">
      <c r="A34" s="55" t="s">
        <v>134</v>
      </c>
      <c r="B34" s="174">
        <v>0</v>
      </c>
      <c r="C34" s="174">
        <v>0</v>
      </c>
      <c r="D34" s="105">
        <f>B34+C34</f>
        <v>0</v>
      </c>
      <c r="E34" s="174">
        <v>0</v>
      </c>
      <c r="F34" s="174">
        <v>0</v>
      </c>
      <c r="G34" s="105">
        <f t="shared" si="1"/>
        <v>0</v>
      </c>
    </row>
    <row r="35" spans="1:7" x14ac:dyDescent="0.3">
      <c r="A35" s="55" t="s">
        <v>135</v>
      </c>
      <c r="B35" s="105">
        <f>B36</f>
        <v>0</v>
      </c>
      <c r="C35" s="105">
        <f>C36</f>
        <v>0</v>
      </c>
      <c r="D35" s="105">
        <f>B35+C35</f>
        <v>0</v>
      </c>
      <c r="E35" s="105">
        <f>E36</f>
        <v>0</v>
      </c>
      <c r="F35" s="105">
        <f>F36</f>
        <v>0</v>
      </c>
      <c r="G35" s="105">
        <f t="shared" si="1"/>
        <v>0</v>
      </c>
    </row>
    <row r="36" spans="1:7" x14ac:dyDescent="0.3">
      <c r="A36" s="115" t="s">
        <v>136</v>
      </c>
      <c r="B36" s="174">
        <v>0</v>
      </c>
      <c r="C36" s="174">
        <v>0</v>
      </c>
      <c r="D36" s="105">
        <f>B36+C36</f>
        <v>0</v>
      </c>
      <c r="E36" s="174">
        <v>0</v>
      </c>
      <c r="F36" s="174">
        <v>0</v>
      </c>
      <c r="G36" s="105">
        <f t="shared" si="1"/>
        <v>0</v>
      </c>
    </row>
    <row r="37" spans="1:7" x14ac:dyDescent="0.3">
      <c r="A37" s="55" t="s">
        <v>137</v>
      </c>
      <c r="B37" s="105">
        <f>B38+B39</f>
        <v>0</v>
      </c>
      <c r="C37" s="105">
        <f t="shared" ref="C37:F37" si="6">C38+C39</f>
        <v>0</v>
      </c>
      <c r="D37" s="105">
        <f t="shared" si="6"/>
        <v>0</v>
      </c>
      <c r="E37" s="105">
        <f t="shared" si="6"/>
        <v>0</v>
      </c>
      <c r="F37" s="105">
        <f t="shared" si="6"/>
        <v>0</v>
      </c>
      <c r="G37" s="105">
        <f t="shared" si="1"/>
        <v>0</v>
      </c>
    </row>
    <row r="38" spans="1:7" x14ac:dyDescent="0.3">
      <c r="A38" s="115" t="s">
        <v>138</v>
      </c>
      <c r="B38" s="105">
        <v>0</v>
      </c>
      <c r="C38" s="105">
        <v>0</v>
      </c>
      <c r="D38" s="105">
        <f>B38+C38</f>
        <v>0</v>
      </c>
      <c r="E38" s="105">
        <v>0</v>
      </c>
      <c r="F38" s="105">
        <v>0</v>
      </c>
      <c r="G38" s="105">
        <f t="shared" si="1"/>
        <v>0</v>
      </c>
    </row>
    <row r="39" spans="1:7" x14ac:dyDescent="0.3">
      <c r="A39" s="115" t="s">
        <v>139</v>
      </c>
      <c r="B39" s="105">
        <v>0</v>
      </c>
      <c r="C39" s="105">
        <v>0</v>
      </c>
      <c r="D39" s="105">
        <f>B39+C39</f>
        <v>0</v>
      </c>
      <c r="E39" s="105">
        <v>0</v>
      </c>
      <c r="F39" s="105">
        <v>0</v>
      </c>
      <c r="G39" s="105">
        <f t="shared" si="1"/>
        <v>0</v>
      </c>
    </row>
    <row r="40" spans="1:7" x14ac:dyDescent="0.3">
      <c r="A40" s="58"/>
      <c r="B40" s="105"/>
      <c r="C40" s="105"/>
      <c r="D40" s="105"/>
      <c r="E40" s="105"/>
      <c r="F40" s="105"/>
      <c r="G40" s="105"/>
    </row>
    <row r="41" spans="1:7" x14ac:dyDescent="0.3">
      <c r="A41" s="57" t="s">
        <v>140</v>
      </c>
      <c r="B41" s="104">
        <f>B9+B10+B11+B12+B13+B14+B15+B16+B28++B34+B35+B37</f>
        <v>102415235</v>
      </c>
      <c r="C41" s="104">
        <f t="shared" ref="C41:G41" si="7">C9+C10+C11+C12+C13+C14+C15+C16+C28++C34+C35+C37</f>
        <v>0</v>
      </c>
      <c r="D41" s="104">
        <f t="shared" si="7"/>
        <v>102415235</v>
      </c>
      <c r="E41" s="104">
        <f t="shared" si="7"/>
        <v>24723030.969999999</v>
      </c>
      <c r="F41" s="104">
        <f t="shared" si="7"/>
        <v>24723030.969999999</v>
      </c>
      <c r="G41" s="104">
        <f t="shared" si="7"/>
        <v>-77692204.030000001</v>
      </c>
    </row>
    <row r="42" spans="1:7" x14ac:dyDescent="0.3">
      <c r="A42" s="57" t="s">
        <v>141</v>
      </c>
      <c r="B42" s="26"/>
      <c r="C42" s="26"/>
      <c r="D42" s="26"/>
      <c r="E42" s="26"/>
      <c r="F42" s="26"/>
      <c r="G42" s="104">
        <f>IF((F41-B41)&lt;0,0,(F41-B41))</f>
        <v>0</v>
      </c>
    </row>
    <row r="43" spans="1:7" x14ac:dyDescent="0.3">
      <c r="A43" s="58"/>
      <c r="B43" s="106"/>
      <c r="C43" s="106"/>
      <c r="D43" s="106"/>
      <c r="E43" s="106"/>
      <c r="F43" s="106"/>
      <c r="G43" s="106"/>
    </row>
    <row r="44" spans="1:7" x14ac:dyDescent="0.3">
      <c r="A44" s="57" t="s">
        <v>142</v>
      </c>
      <c r="B44" s="106"/>
      <c r="C44" s="106"/>
      <c r="D44" s="106"/>
      <c r="E44" s="106"/>
      <c r="F44" s="106"/>
      <c r="G44" s="106"/>
    </row>
    <row r="45" spans="1:7" x14ac:dyDescent="0.3">
      <c r="A45" s="55" t="s">
        <v>143</v>
      </c>
      <c r="B45" s="105">
        <f>SUM(B46:B53)</f>
        <v>0</v>
      </c>
      <c r="C45" s="105">
        <f t="shared" ref="C45:F45" si="8">SUM(C46:C53)</f>
        <v>0</v>
      </c>
      <c r="D45" s="105">
        <f t="shared" si="8"/>
        <v>0</v>
      </c>
      <c r="E45" s="105">
        <f t="shared" si="8"/>
        <v>0</v>
      </c>
      <c r="F45" s="105">
        <f t="shared" si="8"/>
        <v>0</v>
      </c>
      <c r="G45" s="105">
        <f>F45-B45</f>
        <v>0</v>
      </c>
    </row>
    <row r="46" spans="1:7" x14ac:dyDescent="0.3">
      <c r="A46" s="116" t="s">
        <v>144</v>
      </c>
      <c r="B46" s="105">
        <v>0</v>
      </c>
      <c r="C46" s="105">
        <v>0</v>
      </c>
      <c r="D46" s="105">
        <f>B46+C46</f>
        <v>0</v>
      </c>
      <c r="E46" s="105">
        <v>0</v>
      </c>
      <c r="F46" s="105">
        <v>0</v>
      </c>
      <c r="G46" s="105">
        <f>F46-B46</f>
        <v>0</v>
      </c>
    </row>
    <row r="47" spans="1:7" x14ac:dyDescent="0.3">
      <c r="A47" s="116" t="s">
        <v>145</v>
      </c>
      <c r="B47" s="105">
        <v>0</v>
      </c>
      <c r="C47" s="105">
        <v>0</v>
      </c>
      <c r="D47" s="105">
        <f t="shared" ref="D47:D53" si="9">B47+C47</f>
        <v>0</v>
      </c>
      <c r="E47" s="105">
        <v>0</v>
      </c>
      <c r="F47" s="105">
        <v>0</v>
      </c>
      <c r="G47" s="105">
        <f t="shared" ref="G47:G48" si="10">F47-B47</f>
        <v>0</v>
      </c>
    </row>
    <row r="48" spans="1:7" x14ac:dyDescent="0.3">
      <c r="A48" s="116" t="s">
        <v>146</v>
      </c>
      <c r="B48" s="174">
        <v>0</v>
      </c>
      <c r="C48" s="174">
        <v>0</v>
      </c>
      <c r="D48" s="105">
        <f t="shared" si="9"/>
        <v>0</v>
      </c>
      <c r="E48" s="174">
        <v>0</v>
      </c>
      <c r="F48" s="174">
        <v>0</v>
      </c>
      <c r="G48" s="105">
        <f t="shared" si="10"/>
        <v>0</v>
      </c>
    </row>
    <row r="49" spans="1:7" ht="28.8" x14ac:dyDescent="0.3">
      <c r="A49" s="116" t="s">
        <v>147</v>
      </c>
      <c r="B49" s="174">
        <v>0</v>
      </c>
      <c r="C49" s="174">
        <v>0</v>
      </c>
      <c r="D49" s="105">
        <f t="shared" si="9"/>
        <v>0</v>
      </c>
      <c r="E49" s="174">
        <v>0</v>
      </c>
      <c r="F49" s="174">
        <v>0</v>
      </c>
      <c r="G49" s="105">
        <f>F49-B49</f>
        <v>0</v>
      </c>
    </row>
    <row r="50" spans="1:7" x14ac:dyDescent="0.3">
      <c r="A50" s="116" t="s">
        <v>148</v>
      </c>
      <c r="B50" s="105">
        <v>0</v>
      </c>
      <c r="C50" s="105">
        <v>0</v>
      </c>
      <c r="D50" s="105">
        <f t="shared" si="9"/>
        <v>0</v>
      </c>
      <c r="E50" s="105">
        <v>0</v>
      </c>
      <c r="F50" s="105">
        <v>0</v>
      </c>
      <c r="G50" s="105">
        <f t="shared" ref="G50:G63" si="11">F50-B50</f>
        <v>0</v>
      </c>
    </row>
    <row r="51" spans="1:7" x14ac:dyDescent="0.3">
      <c r="A51" s="116" t="s">
        <v>149</v>
      </c>
      <c r="B51" s="105">
        <v>0</v>
      </c>
      <c r="C51" s="105">
        <v>0</v>
      </c>
      <c r="D51" s="105">
        <f t="shared" si="9"/>
        <v>0</v>
      </c>
      <c r="E51" s="105">
        <v>0</v>
      </c>
      <c r="F51" s="105">
        <v>0</v>
      </c>
      <c r="G51" s="105">
        <f t="shared" si="11"/>
        <v>0</v>
      </c>
    </row>
    <row r="52" spans="1:7" ht="28.8" x14ac:dyDescent="0.3">
      <c r="A52" s="117" t="s">
        <v>150</v>
      </c>
      <c r="B52" s="105">
        <v>0</v>
      </c>
      <c r="C52" s="105">
        <v>0</v>
      </c>
      <c r="D52" s="105">
        <f t="shared" si="9"/>
        <v>0</v>
      </c>
      <c r="E52" s="105">
        <v>0</v>
      </c>
      <c r="F52" s="105">
        <v>0</v>
      </c>
      <c r="G52" s="105">
        <f t="shared" si="11"/>
        <v>0</v>
      </c>
    </row>
    <row r="53" spans="1:7" x14ac:dyDescent="0.3">
      <c r="A53" s="115" t="s">
        <v>151</v>
      </c>
      <c r="B53" s="174">
        <v>0</v>
      </c>
      <c r="C53" s="174">
        <v>0</v>
      </c>
      <c r="D53" s="105">
        <f t="shared" si="9"/>
        <v>0</v>
      </c>
      <c r="E53" s="174">
        <v>0</v>
      </c>
      <c r="F53" s="174">
        <v>0</v>
      </c>
      <c r="G53" s="105">
        <f t="shared" si="11"/>
        <v>0</v>
      </c>
    </row>
    <row r="54" spans="1:7" x14ac:dyDescent="0.3">
      <c r="A54" s="55" t="s">
        <v>152</v>
      </c>
      <c r="B54" s="105">
        <f>SUM(B55:B58)</f>
        <v>0</v>
      </c>
      <c r="C54" s="105">
        <f t="shared" ref="C54:F54" si="12">SUM(C55:C58)</f>
        <v>0</v>
      </c>
      <c r="D54" s="105">
        <f t="shared" si="12"/>
        <v>0</v>
      </c>
      <c r="E54" s="105">
        <f t="shared" si="12"/>
        <v>0</v>
      </c>
      <c r="F54" s="105">
        <f t="shared" si="12"/>
        <v>0</v>
      </c>
      <c r="G54" s="105">
        <f t="shared" si="11"/>
        <v>0</v>
      </c>
    </row>
    <row r="55" spans="1:7" x14ac:dyDescent="0.3">
      <c r="A55" s="117" t="s">
        <v>153</v>
      </c>
      <c r="B55" s="105">
        <v>0</v>
      </c>
      <c r="C55" s="105">
        <v>0</v>
      </c>
      <c r="D55" s="105">
        <f t="shared" ref="D55:D58" si="13">B55+C55</f>
        <v>0</v>
      </c>
      <c r="E55" s="105">
        <v>0</v>
      </c>
      <c r="F55" s="105">
        <v>0</v>
      </c>
      <c r="G55" s="105">
        <f t="shared" si="11"/>
        <v>0</v>
      </c>
    </row>
    <row r="56" spans="1:7" x14ac:dyDescent="0.3">
      <c r="A56" s="116" t="s">
        <v>154</v>
      </c>
      <c r="B56" s="105">
        <v>0</v>
      </c>
      <c r="C56" s="105">
        <v>0</v>
      </c>
      <c r="D56" s="105">
        <f t="shared" si="13"/>
        <v>0</v>
      </c>
      <c r="E56" s="105">
        <v>0</v>
      </c>
      <c r="F56" s="105">
        <v>0</v>
      </c>
      <c r="G56" s="105">
        <f t="shared" si="11"/>
        <v>0</v>
      </c>
    </row>
    <row r="57" spans="1:7" x14ac:dyDescent="0.3">
      <c r="A57" s="116" t="s">
        <v>155</v>
      </c>
      <c r="B57" s="105">
        <v>0</v>
      </c>
      <c r="C57" s="105">
        <v>0</v>
      </c>
      <c r="D57" s="105">
        <f t="shared" si="13"/>
        <v>0</v>
      </c>
      <c r="E57" s="105">
        <v>0</v>
      </c>
      <c r="F57" s="105">
        <v>0</v>
      </c>
      <c r="G57" s="105">
        <f t="shared" si="11"/>
        <v>0</v>
      </c>
    </row>
    <row r="58" spans="1:7" x14ac:dyDescent="0.3">
      <c r="A58" s="117" t="s">
        <v>156</v>
      </c>
      <c r="B58" s="174">
        <v>0</v>
      </c>
      <c r="C58" s="174">
        <v>0</v>
      </c>
      <c r="D58" s="105">
        <f t="shared" si="13"/>
        <v>0</v>
      </c>
      <c r="E58" s="174">
        <v>0</v>
      </c>
      <c r="F58" s="174">
        <v>0</v>
      </c>
      <c r="G58" s="105">
        <f t="shared" si="11"/>
        <v>0</v>
      </c>
    </row>
    <row r="59" spans="1:7" x14ac:dyDescent="0.3">
      <c r="A59" s="55" t="s">
        <v>157</v>
      </c>
      <c r="B59" s="105">
        <f>B60+B61</f>
        <v>0</v>
      </c>
      <c r="C59" s="105">
        <f t="shared" ref="C59:F59" si="14">C60+C61</f>
        <v>0</v>
      </c>
      <c r="D59" s="105">
        <f t="shared" si="14"/>
        <v>0</v>
      </c>
      <c r="E59" s="105">
        <f t="shared" si="14"/>
        <v>0</v>
      </c>
      <c r="F59" s="105">
        <f t="shared" si="14"/>
        <v>0</v>
      </c>
      <c r="G59" s="105">
        <f t="shared" si="11"/>
        <v>0</v>
      </c>
    </row>
    <row r="60" spans="1:7" x14ac:dyDescent="0.3">
      <c r="A60" s="116" t="s">
        <v>158</v>
      </c>
      <c r="B60" s="174">
        <v>0</v>
      </c>
      <c r="C60" s="174">
        <v>0</v>
      </c>
      <c r="D60" s="105">
        <f t="shared" ref="D60:D63" si="15">B60+C60</f>
        <v>0</v>
      </c>
      <c r="E60" s="174">
        <v>0</v>
      </c>
      <c r="F60" s="174">
        <v>0</v>
      </c>
      <c r="G60" s="105">
        <f t="shared" si="11"/>
        <v>0</v>
      </c>
    </row>
    <row r="61" spans="1:7" x14ac:dyDescent="0.3">
      <c r="A61" s="116" t="s">
        <v>159</v>
      </c>
      <c r="B61" s="174">
        <v>0</v>
      </c>
      <c r="C61" s="174">
        <v>0</v>
      </c>
      <c r="D61" s="105">
        <f t="shared" si="15"/>
        <v>0</v>
      </c>
      <c r="E61" s="174">
        <v>0</v>
      </c>
      <c r="F61" s="174">
        <v>0</v>
      </c>
      <c r="G61" s="105">
        <f t="shared" si="11"/>
        <v>0</v>
      </c>
    </row>
    <row r="62" spans="1:7" x14ac:dyDescent="0.3">
      <c r="A62" s="55" t="s">
        <v>160</v>
      </c>
      <c r="B62" s="174">
        <v>0</v>
      </c>
      <c r="C62" s="174">
        <v>0</v>
      </c>
      <c r="D62" s="105">
        <f t="shared" si="15"/>
        <v>0</v>
      </c>
      <c r="E62" s="174">
        <v>0</v>
      </c>
      <c r="F62" s="174">
        <v>0</v>
      </c>
      <c r="G62" s="105">
        <f t="shared" si="11"/>
        <v>0</v>
      </c>
    </row>
    <row r="63" spans="1:7" x14ac:dyDescent="0.3">
      <c r="A63" s="55" t="s">
        <v>161</v>
      </c>
      <c r="B63" s="174">
        <v>2956000</v>
      </c>
      <c r="C63" s="174">
        <v>0</v>
      </c>
      <c r="D63" s="105">
        <f t="shared" si="15"/>
        <v>2956000</v>
      </c>
      <c r="E63" s="174">
        <v>0</v>
      </c>
      <c r="F63" s="174">
        <v>0</v>
      </c>
      <c r="G63" s="105">
        <f t="shared" si="11"/>
        <v>-2956000</v>
      </c>
    </row>
    <row r="64" spans="1:7" x14ac:dyDescent="0.3">
      <c r="A64" s="58"/>
      <c r="B64" s="106"/>
      <c r="C64" s="106"/>
      <c r="D64" s="106"/>
      <c r="E64" s="106"/>
      <c r="F64" s="106"/>
      <c r="G64" s="106"/>
    </row>
    <row r="65" spans="1:7" x14ac:dyDescent="0.3">
      <c r="A65" s="57" t="s">
        <v>162</v>
      </c>
      <c r="B65" s="104">
        <f>B45+B54+B59+B62+B63</f>
        <v>2956000</v>
      </c>
      <c r="C65" s="104">
        <f t="shared" ref="C65:F65" si="16">C45+C54+C59+C62+C63</f>
        <v>0</v>
      </c>
      <c r="D65" s="104">
        <f t="shared" si="16"/>
        <v>2956000</v>
      </c>
      <c r="E65" s="104">
        <f t="shared" si="16"/>
        <v>0</v>
      </c>
      <c r="F65" s="104">
        <f t="shared" si="16"/>
        <v>0</v>
      </c>
      <c r="G65" s="104">
        <f>F65-B65</f>
        <v>-2956000</v>
      </c>
    </row>
    <row r="66" spans="1:7" x14ac:dyDescent="0.3">
      <c r="A66" s="58"/>
      <c r="B66" s="106"/>
      <c r="C66" s="106"/>
      <c r="D66" s="106"/>
      <c r="E66" s="106"/>
      <c r="F66" s="106"/>
      <c r="G66" s="106"/>
    </row>
    <row r="67" spans="1:7" x14ac:dyDescent="0.3">
      <c r="A67" s="57" t="s">
        <v>163</v>
      </c>
      <c r="B67" s="104">
        <f>B68</f>
        <v>0</v>
      </c>
      <c r="C67" s="104">
        <f t="shared" ref="C67:G67" si="17">C68</f>
        <v>0</v>
      </c>
      <c r="D67" s="104">
        <f t="shared" si="17"/>
        <v>0</v>
      </c>
      <c r="E67" s="104">
        <f t="shared" si="17"/>
        <v>0</v>
      </c>
      <c r="F67" s="104">
        <f t="shared" si="17"/>
        <v>0</v>
      </c>
      <c r="G67" s="104">
        <f t="shared" si="17"/>
        <v>0</v>
      </c>
    </row>
    <row r="68" spans="1:7" x14ac:dyDescent="0.3">
      <c r="A68" s="55" t="s">
        <v>164</v>
      </c>
      <c r="B68" s="174">
        <v>0</v>
      </c>
      <c r="C68" s="174">
        <v>0</v>
      </c>
      <c r="D68" s="105">
        <f>B68+C68</f>
        <v>0</v>
      </c>
      <c r="E68" s="174">
        <v>0</v>
      </c>
      <c r="F68" s="174">
        <v>0</v>
      </c>
      <c r="G68" s="105">
        <f t="shared" ref="G68" si="18">F68-B68</f>
        <v>0</v>
      </c>
    </row>
    <row r="69" spans="1:7" x14ac:dyDescent="0.3">
      <c r="A69" s="58"/>
      <c r="B69" s="106"/>
      <c r="C69" s="106"/>
      <c r="D69" s="106"/>
      <c r="E69" s="106"/>
      <c r="F69" s="106"/>
      <c r="G69" s="106"/>
    </row>
    <row r="70" spans="1:7" x14ac:dyDescent="0.3">
      <c r="A70" s="57" t="s">
        <v>165</v>
      </c>
      <c r="B70" s="104">
        <f>B41+B65+B67</f>
        <v>105371235</v>
      </c>
      <c r="C70" s="104">
        <f t="shared" ref="C70:G70" si="19">C41+C65+C67</f>
        <v>0</v>
      </c>
      <c r="D70" s="104">
        <f t="shared" si="19"/>
        <v>105371235</v>
      </c>
      <c r="E70" s="104">
        <f t="shared" si="19"/>
        <v>24723030.969999999</v>
      </c>
      <c r="F70" s="104">
        <f t="shared" si="19"/>
        <v>24723030.969999999</v>
      </c>
      <c r="G70" s="104">
        <f t="shared" si="19"/>
        <v>-80648204.030000001</v>
      </c>
    </row>
    <row r="71" spans="1:7" x14ac:dyDescent="0.3">
      <c r="A71" s="58"/>
      <c r="B71" s="106"/>
      <c r="C71" s="106"/>
      <c r="D71" s="106"/>
      <c r="E71" s="106"/>
      <c r="F71" s="106"/>
      <c r="G71" s="106"/>
    </row>
    <row r="72" spans="1:7" x14ac:dyDescent="0.3">
      <c r="A72" s="57" t="s">
        <v>166</v>
      </c>
      <c r="B72" s="106"/>
      <c r="C72" s="106"/>
      <c r="D72" s="106"/>
      <c r="E72" s="106"/>
      <c r="F72" s="106"/>
      <c r="G72" s="106"/>
    </row>
    <row r="73" spans="1:7" x14ac:dyDescent="0.3">
      <c r="A73" s="118" t="s">
        <v>167</v>
      </c>
      <c r="B73" s="174">
        <v>0</v>
      </c>
      <c r="C73" s="174">
        <v>0</v>
      </c>
      <c r="D73" s="105">
        <f t="shared" ref="D73:D74" si="20">B73+C73</f>
        <v>0</v>
      </c>
      <c r="E73" s="174">
        <v>0</v>
      </c>
      <c r="F73" s="174">
        <v>0</v>
      </c>
      <c r="G73" s="105">
        <f t="shared" ref="G73:G74" si="21">F73-B73</f>
        <v>0</v>
      </c>
    </row>
    <row r="74" spans="1:7" ht="28.8" x14ac:dyDescent="0.3">
      <c r="A74" s="118" t="s">
        <v>168</v>
      </c>
      <c r="B74" s="174">
        <v>0</v>
      </c>
      <c r="C74" s="174">
        <v>0</v>
      </c>
      <c r="D74" s="105">
        <f t="shared" si="20"/>
        <v>0</v>
      </c>
      <c r="E74" s="174">
        <v>0</v>
      </c>
      <c r="F74" s="174">
        <v>0</v>
      </c>
      <c r="G74" s="105">
        <f t="shared" si="21"/>
        <v>0</v>
      </c>
    </row>
    <row r="75" spans="1:7" x14ac:dyDescent="0.3">
      <c r="A75" s="101" t="s">
        <v>169</v>
      </c>
      <c r="B75" s="104">
        <f>B73+B74</f>
        <v>0</v>
      </c>
      <c r="C75" s="104">
        <f t="shared" ref="C75:G75" si="22">C73+C74</f>
        <v>0</v>
      </c>
      <c r="D75" s="104">
        <f t="shared" si="22"/>
        <v>0</v>
      </c>
      <c r="E75" s="104">
        <f t="shared" si="22"/>
        <v>0</v>
      </c>
      <c r="F75" s="104">
        <f t="shared" si="22"/>
        <v>0</v>
      </c>
      <c r="G75" s="104">
        <f t="shared" si="22"/>
        <v>0</v>
      </c>
    </row>
    <row r="76" spans="1:7" x14ac:dyDescent="0.3">
      <c r="A76" s="10"/>
      <c r="B76" s="27"/>
      <c r="C76" s="27"/>
      <c r="D76" s="27"/>
      <c r="E76" s="27"/>
      <c r="F76" s="27"/>
      <c r="G76" s="27"/>
    </row>
    <row r="77" spans="1:7" x14ac:dyDescent="0.3">
      <c r="A77" t="s">
        <v>31</v>
      </c>
      <c r="B77" s="28"/>
      <c r="C77" s="28"/>
      <c r="D77" s="28"/>
      <c r="E77" s="28"/>
      <c r="F77" s="28"/>
      <c r="G77" s="28"/>
    </row>
    <row r="78" spans="1:7" x14ac:dyDescent="0.3">
      <c r="B78" s="29"/>
      <c r="C78" s="29"/>
      <c r="D78" s="29"/>
      <c r="E78" s="29"/>
      <c r="F78" s="29"/>
      <c r="G78" s="30"/>
    </row>
    <row r="79" spans="1:7" x14ac:dyDescent="0.3">
      <c r="B79" s="31"/>
      <c r="C79" s="31"/>
      <c r="D79" s="31"/>
      <c r="E79" s="31"/>
      <c r="F79" s="31"/>
      <c r="G79" s="32"/>
    </row>
    <row r="80" spans="1:7" x14ac:dyDescent="0.3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topLeftCell="A144" zoomScale="60" zoomScaleNormal="60" workbookViewId="0">
      <selection activeCell="B29" sqref="B29"/>
    </sheetView>
  </sheetViews>
  <sheetFormatPr baseColWidth="10" defaultRowHeight="14.4" x14ac:dyDescent="0.3"/>
  <cols>
    <col min="1" max="1" width="103.33203125" customWidth="1"/>
    <col min="2" max="5" width="21" customWidth="1"/>
    <col min="6" max="6" width="20.88671875" customWidth="1"/>
    <col min="7" max="7" width="21" customWidth="1"/>
    <col min="8" max="8" width="11.5546875" style="139"/>
  </cols>
  <sheetData>
    <row r="1" spans="1:8" ht="48.75" customHeight="1" x14ac:dyDescent="0.3">
      <c r="A1" s="147" t="s">
        <v>170</v>
      </c>
      <c r="B1" s="148"/>
      <c r="C1" s="148"/>
      <c r="D1" s="148"/>
      <c r="E1" s="148"/>
      <c r="F1" s="148"/>
      <c r="G1" s="148"/>
      <c r="H1" s="140"/>
    </row>
    <row r="2" spans="1:8" x14ac:dyDescent="0.3">
      <c r="A2" s="149" t="s">
        <v>536</v>
      </c>
      <c r="B2" s="149"/>
      <c r="C2" s="149"/>
      <c r="D2" s="149"/>
      <c r="E2" s="149"/>
      <c r="F2" s="149"/>
      <c r="G2" s="149"/>
      <c r="H2" s="140"/>
    </row>
    <row r="3" spans="1:8" x14ac:dyDescent="0.3">
      <c r="A3" s="146" t="s">
        <v>171</v>
      </c>
      <c r="B3" s="146"/>
      <c r="C3" s="146"/>
      <c r="D3" s="146"/>
      <c r="E3" s="146"/>
      <c r="F3" s="146"/>
      <c r="G3" s="146"/>
      <c r="H3" s="140"/>
    </row>
    <row r="4" spans="1:8" x14ac:dyDescent="0.3">
      <c r="A4" s="146" t="s">
        <v>172</v>
      </c>
      <c r="B4" s="146"/>
      <c r="C4" s="146"/>
      <c r="D4" s="146"/>
      <c r="E4" s="146"/>
      <c r="F4" s="146"/>
      <c r="G4" s="146"/>
      <c r="H4" s="140"/>
    </row>
    <row r="5" spans="1:8" x14ac:dyDescent="0.3">
      <c r="A5" s="146" t="s">
        <v>541</v>
      </c>
      <c r="B5" s="146"/>
      <c r="C5" s="146"/>
      <c r="D5" s="146"/>
      <c r="E5" s="146"/>
      <c r="F5" s="146"/>
      <c r="G5" s="146"/>
      <c r="H5" s="140"/>
    </row>
    <row r="6" spans="1:8" x14ac:dyDescent="0.3">
      <c r="A6" s="150" t="s">
        <v>2</v>
      </c>
      <c r="B6" s="150"/>
      <c r="C6" s="150"/>
      <c r="D6" s="150"/>
      <c r="E6" s="150"/>
      <c r="F6" s="150"/>
      <c r="G6" s="150"/>
      <c r="H6" s="140"/>
    </row>
    <row r="7" spans="1:8" x14ac:dyDescent="0.3">
      <c r="A7" s="144" t="s">
        <v>63</v>
      </c>
      <c r="B7" s="144" t="s">
        <v>173</v>
      </c>
      <c r="C7" s="144"/>
      <c r="D7" s="144"/>
      <c r="E7" s="144"/>
      <c r="F7" s="144"/>
      <c r="G7" s="145" t="s">
        <v>174</v>
      </c>
      <c r="H7" s="140"/>
    </row>
    <row r="8" spans="1:8" ht="28.8" x14ac:dyDescent="0.3">
      <c r="A8" s="144"/>
      <c r="B8" s="60" t="s">
        <v>78</v>
      </c>
      <c r="C8" s="60" t="s">
        <v>175</v>
      </c>
      <c r="D8" s="60" t="s">
        <v>176</v>
      </c>
      <c r="E8" s="60" t="s">
        <v>61</v>
      </c>
      <c r="F8" s="60" t="s">
        <v>99</v>
      </c>
      <c r="G8" s="144"/>
      <c r="H8" s="140"/>
    </row>
    <row r="9" spans="1:8" x14ac:dyDescent="0.3">
      <c r="A9" s="33" t="s">
        <v>177</v>
      </c>
      <c r="B9" s="175">
        <v>102415235</v>
      </c>
      <c r="C9" s="175">
        <v>0</v>
      </c>
      <c r="D9" s="175">
        <v>102415235</v>
      </c>
      <c r="E9" s="175">
        <v>21189737.969999999</v>
      </c>
      <c r="F9" s="175">
        <v>20373161.52</v>
      </c>
      <c r="G9" s="175">
        <v>81225497.030000001</v>
      </c>
      <c r="H9" s="140"/>
    </row>
    <row r="10" spans="1:8" x14ac:dyDescent="0.3">
      <c r="A10" s="119" t="s">
        <v>178</v>
      </c>
      <c r="B10" s="176">
        <v>50034999</v>
      </c>
      <c r="C10" s="176">
        <v>96000</v>
      </c>
      <c r="D10" s="176">
        <v>50130999.000000007</v>
      </c>
      <c r="E10" s="176">
        <v>9396212.1499999985</v>
      </c>
      <c r="F10" s="176">
        <v>9396212.1499999985</v>
      </c>
      <c r="G10" s="176">
        <v>40734786.850000001</v>
      </c>
      <c r="H10" s="140"/>
    </row>
    <row r="11" spans="1:8" x14ac:dyDescent="0.3">
      <c r="A11" s="120" t="s">
        <v>179</v>
      </c>
      <c r="B11" s="178">
        <v>26881828</v>
      </c>
      <c r="C11" s="178">
        <v>-5000</v>
      </c>
      <c r="D11" s="176">
        <v>26876828</v>
      </c>
      <c r="E11" s="178">
        <v>5215847.45</v>
      </c>
      <c r="F11" s="178">
        <v>5215847.45</v>
      </c>
      <c r="G11" s="176">
        <v>21660980.550000001</v>
      </c>
      <c r="H11" s="141" t="s">
        <v>556</v>
      </c>
    </row>
    <row r="12" spans="1:8" x14ac:dyDescent="0.3">
      <c r="A12" s="120" t="s">
        <v>180</v>
      </c>
      <c r="B12" s="178">
        <v>0</v>
      </c>
      <c r="C12" s="178">
        <v>7227.35</v>
      </c>
      <c r="D12" s="176">
        <v>7227.35</v>
      </c>
      <c r="E12" s="178">
        <v>7227.35</v>
      </c>
      <c r="F12" s="178">
        <v>7227.35</v>
      </c>
      <c r="G12" s="176">
        <v>0</v>
      </c>
      <c r="H12" s="141" t="s">
        <v>557</v>
      </c>
    </row>
    <row r="13" spans="1:8" x14ac:dyDescent="0.3">
      <c r="A13" s="120" t="s">
        <v>181</v>
      </c>
      <c r="B13" s="178">
        <v>6795461</v>
      </c>
      <c r="C13" s="178">
        <v>306114.49</v>
      </c>
      <c r="D13" s="176">
        <v>7101575.4900000002</v>
      </c>
      <c r="E13" s="178">
        <v>633266.75</v>
      </c>
      <c r="F13" s="178">
        <v>633266.75</v>
      </c>
      <c r="G13" s="176">
        <v>6468308.7400000002</v>
      </c>
      <c r="H13" s="141" t="s">
        <v>558</v>
      </c>
    </row>
    <row r="14" spans="1:8" x14ac:dyDescent="0.3">
      <c r="A14" s="120" t="s">
        <v>182</v>
      </c>
      <c r="B14" s="178">
        <v>6892655</v>
      </c>
      <c r="C14" s="178">
        <v>0</v>
      </c>
      <c r="D14" s="176">
        <v>6892655</v>
      </c>
      <c r="E14" s="178">
        <v>1371071.15</v>
      </c>
      <c r="F14" s="178">
        <v>1371071.15</v>
      </c>
      <c r="G14" s="176">
        <v>5521583.8499999996</v>
      </c>
      <c r="H14" s="141" t="s">
        <v>559</v>
      </c>
    </row>
    <row r="15" spans="1:8" x14ac:dyDescent="0.3">
      <c r="A15" s="120" t="s">
        <v>183</v>
      </c>
      <c r="B15" s="178">
        <v>8515055</v>
      </c>
      <c r="C15" s="178">
        <v>543176.1</v>
      </c>
      <c r="D15" s="176">
        <v>9058231.0999999996</v>
      </c>
      <c r="E15" s="178">
        <v>2168799.4500000002</v>
      </c>
      <c r="F15" s="178">
        <v>2168799.4500000002</v>
      </c>
      <c r="G15" s="176">
        <v>6889431.6499999994</v>
      </c>
      <c r="H15" s="141" t="s">
        <v>560</v>
      </c>
    </row>
    <row r="16" spans="1:8" x14ac:dyDescent="0.3">
      <c r="A16" s="120" t="s">
        <v>184</v>
      </c>
      <c r="B16" s="178">
        <v>950000</v>
      </c>
      <c r="C16" s="178">
        <v>-755517.94</v>
      </c>
      <c r="D16" s="176">
        <v>194482.06000000006</v>
      </c>
      <c r="E16" s="178">
        <v>0</v>
      </c>
      <c r="F16" s="178">
        <v>0</v>
      </c>
      <c r="G16" s="176">
        <v>194482.06000000006</v>
      </c>
      <c r="H16" s="141" t="s">
        <v>561</v>
      </c>
    </row>
    <row r="17" spans="1:8" x14ac:dyDescent="0.3">
      <c r="A17" s="120" t="s">
        <v>185</v>
      </c>
      <c r="B17" s="176">
        <v>0</v>
      </c>
      <c r="C17" s="176">
        <v>0</v>
      </c>
      <c r="D17" s="176">
        <v>0</v>
      </c>
      <c r="E17" s="176">
        <v>0</v>
      </c>
      <c r="F17" s="176">
        <v>0</v>
      </c>
      <c r="G17" s="176">
        <v>0</v>
      </c>
      <c r="H17" s="141" t="s">
        <v>562</v>
      </c>
    </row>
    <row r="18" spans="1:8" x14ac:dyDescent="0.3">
      <c r="A18" s="119" t="s">
        <v>186</v>
      </c>
      <c r="B18" s="176">
        <v>12922001.5</v>
      </c>
      <c r="C18" s="176">
        <v>-269700</v>
      </c>
      <c r="D18" s="176">
        <v>12652301.5</v>
      </c>
      <c r="E18" s="176">
        <v>3674141.31</v>
      </c>
      <c r="F18" s="176">
        <v>3216843.12</v>
      </c>
      <c r="G18" s="176">
        <v>8978160.1899999995</v>
      </c>
      <c r="H18" s="140"/>
    </row>
    <row r="19" spans="1:8" x14ac:dyDescent="0.3">
      <c r="A19" s="120" t="s">
        <v>187</v>
      </c>
      <c r="B19" s="178">
        <v>1135894</v>
      </c>
      <c r="C19" s="178">
        <v>-108000</v>
      </c>
      <c r="D19" s="176">
        <v>1027894</v>
      </c>
      <c r="E19" s="178">
        <v>395566.87</v>
      </c>
      <c r="F19" s="178">
        <v>305379.34000000003</v>
      </c>
      <c r="G19" s="176">
        <v>632327.13</v>
      </c>
      <c r="H19" s="141" t="s">
        <v>563</v>
      </c>
    </row>
    <row r="20" spans="1:8" x14ac:dyDescent="0.3">
      <c r="A20" s="120" t="s">
        <v>188</v>
      </c>
      <c r="B20" s="178">
        <v>176100</v>
      </c>
      <c r="C20" s="178">
        <v>111366</v>
      </c>
      <c r="D20" s="176">
        <v>287466</v>
      </c>
      <c r="E20" s="178">
        <v>124969.52</v>
      </c>
      <c r="F20" s="178">
        <v>95555.520000000004</v>
      </c>
      <c r="G20" s="176">
        <v>162496.47999999998</v>
      </c>
      <c r="H20" s="141" t="s">
        <v>564</v>
      </c>
    </row>
    <row r="21" spans="1:8" x14ac:dyDescent="0.3">
      <c r="A21" s="120" t="s">
        <v>189</v>
      </c>
      <c r="B21" s="176">
        <v>0</v>
      </c>
      <c r="C21" s="176">
        <v>0</v>
      </c>
      <c r="D21" s="176">
        <v>0</v>
      </c>
      <c r="E21" s="176">
        <v>0</v>
      </c>
      <c r="F21" s="176">
        <v>0</v>
      </c>
      <c r="G21" s="176">
        <v>0</v>
      </c>
      <c r="H21" s="141" t="s">
        <v>565</v>
      </c>
    </row>
    <row r="22" spans="1:8" x14ac:dyDescent="0.3">
      <c r="A22" s="120" t="s">
        <v>190</v>
      </c>
      <c r="B22" s="178">
        <v>6459687.5</v>
      </c>
      <c r="C22" s="178">
        <v>-99000</v>
      </c>
      <c r="D22" s="176">
        <v>6360687.5</v>
      </c>
      <c r="E22" s="178">
        <v>1801948.84</v>
      </c>
      <c r="F22" s="178">
        <v>1685144.89</v>
      </c>
      <c r="G22" s="176">
        <v>4558738.66</v>
      </c>
      <c r="H22" s="141" t="s">
        <v>566</v>
      </c>
    </row>
    <row r="23" spans="1:8" x14ac:dyDescent="0.3">
      <c r="A23" s="120" t="s">
        <v>191</v>
      </c>
      <c r="B23" s="178">
        <v>1272600</v>
      </c>
      <c r="C23" s="178">
        <v>11000</v>
      </c>
      <c r="D23" s="176">
        <v>1283600</v>
      </c>
      <c r="E23" s="178">
        <v>431231.32</v>
      </c>
      <c r="F23" s="178">
        <v>431231.32</v>
      </c>
      <c r="G23" s="176">
        <v>852368.67999999993</v>
      </c>
      <c r="H23" s="141" t="s">
        <v>567</v>
      </c>
    </row>
    <row r="24" spans="1:8" x14ac:dyDescent="0.3">
      <c r="A24" s="120" t="s">
        <v>192</v>
      </c>
      <c r="B24" s="178">
        <v>3176000</v>
      </c>
      <c r="C24" s="178">
        <v>-217316</v>
      </c>
      <c r="D24" s="176">
        <v>2958684</v>
      </c>
      <c r="E24" s="178">
        <v>573323.46</v>
      </c>
      <c r="F24" s="178">
        <v>451548.31</v>
      </c>
      <c r="G24" s="176">
        <v>2385360.54</v>
      </c>
      <c r="H24" s="141" t="s">
        <v>568</v>
      </c>
    </row>
    <row r="25" spans="1:8" x14ac:dyDescent="0.3">
      <c r="A25" s="120" t="s">
        <v>193</v>
      </c>
      <c r="B25" s="178">
        <v>464720</v>
      </c>
      <c r="C25" s="178">
        <v>30250</v>
      </c>
      <c r="D25" s="176">
        <v>494970</v>
      </c>
      <c r="E25" s="178">
        <v>202958.58</v>
      </c>
      <c r="F25" s="178">
        <v>122766.47</v>
      </c>
      <c r="G25" s="176">
        <v>292011.42000000004</v>
      </c>
      <c r="H25" s="141" t="s">
        <v>569</v>
      </c>
    </row>
    <row r="26" spans="1:8" x14ac:dyDescent="0.3">
      <c r="A26" s="120" t="s">
        <v>194</v>
      </c>
      <c r="B26" s="176">
        <v>0</v>
      </c>
      <c r="C26" s="176">
        <v>0</v>
      </c>
      <c r="D26" s="176">
        <v>0</v>
      </c>
      <c r="E26" s="176">
        <v>0</v>
      </c>
      <c r="F26" s="176">
        <v>0</v>
      </c>
      <c r="G26" s="176">
        <v>0</v>
      </c>
      <c r="H26" s="141" t="s">
        <v>570</v>
      </c>
    </row>
    <row r="27" spans="1:8" x14ac:dyDescent="0.3">
      <c r="A27" s="120" t="s">
        <v>195</v>
      </c>
      <c r="B27" s="178">
        <v>237000</v>
      </c>
      <c r="C27" s="178">
        <v>2000</v>
      </c>
      <c r="D27" s="176">
        <v>239000</v>
      </c>
      <c r="E27" s="178">
        <v>144142.72</v>
      </c>
      <c r="F27" s="178">
        <v>125217.27</v>
      </c>
      <c r="G27" s="176">
        <v>94857.279999999999</v>
      </c>
      <c r="H27" s="141" t="s">
        <v>571</v>
      </c>
    </row>
    <row r="28" spans="1:8" x14ac:dyDescent="0.3">
      <c r="A28" s="119" t="s">
        <v>196</v>
      </c>
      <c r="B28" s="176">
        <v>26980664</v>
      </c>
      <c r="C28" s="176">
        <v>173700</v>
      </c>
      <c r="D28" s="176">
        <v>27154364</v>
      </c>
      <c r="E28" s="176">
        <v>7243782.6900000004</v>
      </c>
      <c r="F28" s="176">
        <v>6884504.4300000006</v>
      </c>
      <c r="G28" s="176">
        <v>19910581.309999999</v>
      </c>
      <c r="H28" s="140"/>
    </row>
    <row r="29" spans="1:8" x14ac:dyDescent="0.3">
      <c r="A29" s="120" t="s">
        <v>197</v>
      </c>
      <c r="B29" s="178">
        <v>7418900</v>
      </c>
      <c r="C29" s="178">
        <v>0</v>
      </c>
      <c r="D29" s="176">
        <v>7418900</v>
      </c>
      <c r="E29" s="178">
        <v>2569985.09</v>
      </c>
      <c r="F29" s="178">
        <v>2560740.62</v>
      </c>
      <c r="G29" s="176">
        <v>4848914.91</v>
      </c>
      <c r="H29" s="141" t="s">
        <v>572</v>
      </c>
    </row>
    <row r="30" spans="1:8" x14ac:dyDescent="0.3">
      <c r="A30" s="120" t="s">
        <v>198</v>
      </c>
      <c r="B30" s="178">
        <v>120000</v>
      </c>
      <c r="C30" s="178">
        <v>90000</v>
      </c>
      <c r="D30" s="176">
        <v>210000</v>
      </c>
      <c r="E30" s="178">
        <v>172200</v>
      </c>
      <c r="F30" s="178">
        <v>172200</v>
      </c>
      <c r="G30" s="176">
        <v>37800</v>
      </c>
      <c r="H30" s="141" t="s">
        <v>573</v>
      </c>
    </row>
    <row r="31" spans="1:8" x14ac:dyDescent="0.3">
      <c r="A31" s="120" t="s">
        <v>199</v>
      </c>
      <c r="B31" s="178">
        <v>7755700</v>
      </c>
      <c r="C31" s="178">
        <v>-121036</v>
      </c>
      <c r="D31" s="176">
        <v>7634664</v>
      </c>
      <c r="E31" s="178">
        <v>1628926.66</v>
      </c>
      <c r="F31" s="178">
        <v>1378926.66</v>
      </c>
      <c r="G31" s="176">
        <v>6005737.3399999999</v>
      </c>
      <c r="H31" s="141" t="s">
        <v>574</v>
      </c>
    </row>
    <row r="32" spans="1:8" x14ac:dyDescent="0.3">
      <c r="A32" s="120" t="s">
        <v>200</v>
      </c>
      <c r="B32" s="178">
        <v>1732298</v>
      </c>
      <c r="C32" s="178">
        <v>150000</v>
      </c>
      <c r="D32" s="176">
        <v>1882298</v>
      </c>
      <c r="E32" s="178">
        <v>140218.37</v>
      </c>
      <c r="F32" s="178">
        <v>140218.37</v>
      </c>
      <c r="G32" s="176">
        <v>1742079.63</v>
      </c>
      <c r="H32" s="141" t="s">
        <v>575</v>
      </c>
    </row>
    <row r="33" spans="1:8" x14ac:dyDescent="0.3">
      <c r="A33" s="120" t="s">
        <v>201</v>
      </c>
      <c r="B33" s="178">
        <v>5216065</v>
      </c>
      <c r="C33" s="178">
        <v>25000</v>
      </c>
      <c r="D33" s="176">
        <v>5241065</v>
      </c>
      <c r="E33" s="178">
        <v>1915012.44</v>
      </c>
      <c r="F33" s="178">
        <v>1890413.65</v>
      </c>
      <c r="G33" s="176">
        <v>3326052.56</v>
      </c>
      <c r="H33" s="141" t="s">
        <v>576</v>
      </c>
    </row>
    <row r="34" spans="1:8" x14ac:dyDescent="0.3">
      <c r="A34" s="120" t="s">
        <v>202</v>
      </c>
      <c r="B34" s="178">
        <v>460000</v>
      </c>
      <c r="C34" s="178">
        <v>0</v>
      </c>
      <c r="D34" s="176">
        <v>460000</v>
      </c>
      <c r="E34" s="178">
        <v>43215</v>
      </c>
      <c r="F34" s="178">
        <v>43215</v>
      </c>
      <c r="G34" s="176">
        <v>416785</v>
      </c>
      <c r="H34" s="141" t="s">
        <v>577</v>
      </c>
    </row>
    <row r="35" spans="1:8" x14ac:dyDescent="0.3">
      <c r="A35" s="120" t="s">
        <v>203</v>
      </c>
      <c r="B35" s="178">
        <v>66500</v>
      </c>
      <c r="C35" s="178">
        <v>0</v>
      </c>
      <c r="D35" s="176">
        <v>66500</v>
      </c>
      <c r="E35" s="178">
        <v>0</v>
      </c>
      <c r="F35" s="178">
        <v>0</v>
      </c>
      <c r="G35" s="176">
        <v>66500</v>
      </c>
      <c r="H35" s="141" t="s">
        <v>578</v>
      </c>
    </row>
    <row r="36" spans="1:8" x14ac:dyDescent="0.3">
      <c r="A36" s="120" t="s">
        <v>204</v>
      </c>
      <c r="B36" s="178">
        <v>284000</v>
      </c>
      <c r="C36" s="178">
        <v>0</v>
      </c>
      <c r="D36" s="176">
        <v>284000</v>
      </c>
      <c r="E36" s="178">
        <v>170979</v>
      </c>
      <c r="F36" s="178">
        <v>161979</v>
      </c>
      <c r="G36" s="176">
        <v>113021</v>
      </c>
      <c r="H36" s="141" t="s">
        <v>579</v>
      </c>
    </row>
    <row r="37" spans="1:8" x14ac:dyDescent="0.3">
      <c r="A37" s="120" t="s">
        <v>205</v>
      </c>
      <c r="B37" s="178">
        <v>3927201</v>
      </c>
      <c r="C37" s="178">
        <v>29736</v>
      </c>
      <c r="D37" s="176">
        <v>3956937</v>
      </c>
      <c r="E37" s="178">
        <v>603246.13</v>
      </c>
      <c r="F37" s="178">
        <v>536811.13</v>
      </c>
      <c r="G37" s="176">
        <v>3353690.87</v>
      </c>
      <c r="H37" s="141" t="s">
        <v>580</v>
      </c>
    </row>
    <row r="38" spans="1:8" x14ac:dyDescent="0.3">
      <c r="A38" s="119" t="s">
        <v>206</v>
      </c>
      <c r="B38" s="176">
        <v>0</v>
      </c>
      <c r="C38" s="176">
        <v>0</v>
      </c>
      <c r="D38" s="176">
        <v>0</v>
      </c>
      <c r="E38" s="176">
        <v>0</v>
      </c>
      <c r="F38" s="176">
        <v>0</v>
      </c>
      <c r="G38" s="176">
        <v>0</v>
      </c>
      <c r="H38" s="140"/>
    </row>
    <row r="39" spans="1:8" x14ac:dyDescent="0.3">
      <c r="A39" s="120" t="s">
        <v>207</v>
      </c>
      <c r="B39" s="176">
        <v>0</v>
      </c>
      <c r="C39" s="176">
        <v>0</v>
      </c>
      <c r="D39" s="176">
        <v>0</v>
      </c>
      <c r="E39" s="176">
        <v>0</v>
      </c>
      <c r="F39" s="176">
        <v>0</v>
      </c>
      <c r="G39" s="176">
        <v>0</v>
      </c>
      <c r="H39" s="141" t="s">
        <v>581</v>
      </c>
    </row>
    <row r="40" spans="1:8" x14ac:dyDescent="0.3">
      <c r="A40" s="120" t="s">
        <v>208</v>
      </c>
      <c r="B40" s="176">
        <v>0</v>
      </c>
      <c r="C40" s="176">
        <v>0</v>
      </c>
      <c r="D40" s="176">
        <v>0</v>
      </c>
      <c r="E40" s="176">
        <v>0</v>
      </c>
      <c r="F40" s="176">
        <v>0</v>
      </c>
      <c r="G40" s="176">
        <v>0</v>
      </c>
      <c r="H40" s="141" t="s">
        <v>582</v>
      </c>
    </row>
    <row r="41" spans="1:8" x14ac:dyDescent="0.3">
      <c r="A41" s="120" t="s">
        <v>209</v>
      </c>
      <c r="B41" s="176">
        <v>0</v>
      </c>
      <c r="C41" s="176">
        <v>0</v>
      </c>
      <c r="D41" s="176">
        <v>0</v>
      </c>
      <c r="E41" s="176">
        <v>0</v>
      </c>
      <c r="F41" s="176">
        <v>0</v>
      </c>
      <c r="G41" s="176">
        <v>0</v>
      </c>
      <c r="H41" s="141" t="s">
        <v>583</v>
      </c>
    </row>
    <row r="42" spans="1:8" x14ac:dyDescent="0.3">
      <c r="A42" s="120" t="s">
        <v>210</v>
      </c>
      <c r="B42" s="176">
        <v>0</v>
      </c>
      <c r="C42" s="176">
        <v>0</v>
      </c>
      <c r="D42" s="176">
        <v>0</v>
      </c>
      <c r="E42" s="176">
        <v>0</v>
      </c>
      <c r="F42" s="176">
        <v>0</v>
      </c>
      <c r="G42" s="176">
        <v>0</v>
      </c>
      <c r="H42" s="141" t="s">
        <v>584</v>
      </c>
    </row>
    <row r="43" spans="1:8" x14ac:dyDescent="0.3">
      <c r="A43" s="120" t="s">
        <v>211</v>
      </c>
      <c r="B43" s="176">
        <v>0</v>
      </c>
      <c r="C43" s="176">
        <v>0</v>
      </c>
      <c r="D43" s="176">
        <v>0</v>
      </c>
      <c r="E43" s="176">
        <v>0</v>
      </c>
      <c r="F43" s="176">
        <v>0</v>
      </c>
      <c r="G43" s="176">
        <v>0</v>
      </c>
      <c r="H43" s="140" t="s">
        <v>585</v>
      </c>
    </row>
    <row r="44" spans="1:8" x14ac:dyDescent="0.3">
      <c r="A44" s="120" t="s">
        <v>212</v>
      </c>
      <c r="B44" s="176">
        <v>0</v>
      </c>
      <c r="C44" s="176">
        <v>0</v>
      </c>
      <c r="D44" s="176">
        <v>0</v>
      </c>
      <c r="E44" s="176">
        <v>0</v>
      </c>
      <c r="F44" s="176">
        <v>0</v>
      </c>
      <c r="G44" s="176">
        <v>0</v>
      </c>
      <c r="H44" s="141" t="s">
        <v>586</v>
      </c>
    </row>
    <row r="45" spans="1:8" x14ac:dyDescent="0.3">
      <c r="A45" s="120" t="s">
        <v>213</v>
      </c>
      <c r="B45" s="176">
        <v>0</v>
      </c>
      <c r="C45" s="176">
        <v>0</v>
      </c>
      <c r="D45" s="176">
        <v>0</v>
      </c>
      <c r="E45" s="176">
        <v>0</v>
      </c>
      <c r="F45" s="176">
        <v>0</v>
      </c>
      <c r="G45" s="176">
        <v>0</v>
      </c>
      <c r="H45" s="141"/>
    </row>
    <row r="46" spans="1:8" x14ac:dyDescent="0.3">
      <c r="A46" s="120" t="s">
        <v>214</v>
      </c>
      <c r="B46" s="176">
        <v>0</v>
      </c>
      <c r="C46" s="176">
        <v>0</v>
      </c>
      <c r="D46" s="176">
        <v>0</v>
      </c>
      <c r="E46" s="176">
        <v>0</v>
      </c>
      <c r="F46" s="176">
        <v>0</v>
      </c>
      <c r="G46" s="176">
        <v>0</v>
      </c>
      <c r="H46" s="141" t="s">
        <v>587</v>
      </c>
    </row>
    <row r="47" spans="1:8" x14ac:dyDescent="0.3">
      <c r="A47" s="120" t="s">
        <v>215</v>
      </c>
      <c r="B47" s="176">
        <v>0</v>
      </c>
      <c r="C47" s="176">
        <v>0</v>
      </c>
      <c r="D47" s="176">
        <v>0</v>
      </c>
      <c r="E47" s="176">
        <v>0</v>
      </c>
      <c r="F47" s="176">
        <v>0</v>
      </c>
      <c r="G47" s="176">
        <v>0</v>
      </c>
      <c r="H47" s="141" t="s">
        <v>588</v>
      </c>
    </row>
    <row r="48" spans="1:8" x14ac:dyDescent="0.3">
      <c r="A48" s="119" t="s">
        <v>216</v>
      </c>
      <c r="B48" s="176">
        <v>860000</v>
      </c>
      <c r="C48" s="176">
        <v>0</v>
      </c>
      <c r="D48" s="176">
        <v>860000</v>
      </c>
      <c r="E48" s="176">
        <v>0</v>
      </c>
      <c r="F48" s="176">
        <v>0</v>
      </c>
      <c r="G48" s="176">
        <v>860000</v>
      </c>
      <c r="H48" s="140"/>
    </row>
    <row r="49" spans="1:8" x14ac:dyDescent="0.3">
      <c r="A49" s="120" t="s">
        <v>217</v>
      </c>
      <c r="B49" s="176">
        <v>0</v>
      </c>
      <c r="C49" s="176">
        <v>0</v>
      </c>
      <c r="D49" s="176">
        <v>0</v>
      </c>
      <c r="E49" s="176">
        <v>0</v>
      </c>
      <c r="F49" s="176">
        <v>0</v>
      </c>
      <c r="G49" s="176">
        <v>0</v>
      </c>
      <c r="H49" s="141" t="s">
        <v>589</v>
      </c>
    </row>
    <row r="50" spans="1:8" x14ac:dyDescent="0.3">
      <c r="A50" s="120" t="s">
        <v>218</v>
      </c>
      <c r="B50" s="176">
        <v>0</v>
      </c>
      <c r="C50" s="176">
        <v>0</v>
      </c>
      <c r="D50" s="176">
        <v>0</v>
      </c>
      <c r="E50" s="176">
        <v>0</v>
      </c>
      <c r="F50" s="176">
        <v>0</v>
      </c>
      <c r="G50" s="176">
        <v>0</v>
      </c>
      <c r="H50" s="141" t="s">
        <v>590</v>
      </c>
    </row>
    <row r="51" spans="1:8" x14ac:dyDescent="0.3">
      <c r="A51" s="120" t="s">
        <v>219</v>
      </c>
      <c r="B51" s="176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  <c r="H51" s="141" t="s">
        <v>591</v>
      </c>
    </row>
    <row r="52" spans="1:8" x14ac:dyDescent="0.3">
      <c r="A52" s="120" t="s">
        <v>220</v>
      </c>
      <c r="B52" s="178">
        <v>800000</v>
      </c>
      <c r="C52" s="178">
        <v>0</v>
      </c>
      <c r="D52" s="176">
        <v>800000</v>
      </c>
      <c r="E52" s="178">
        <v>0</v>
      </c>
      <c r="F52" s="178">
        <v>0</v>
      </c>
      <c r="G52" s="176">
        <v>800000</v>
      </c>
      <c r="H52" s="141" t="s">
        <v>592</v>
      </c>
    </row>
    <row r="53" spans="1:8" x14ac:dyDescent="0.3">
      <c r="A53" s="120" t="s">
        <v>221</v>
      </c>
      <c r="B53" s="176">
        <v>0</v>
      </c>
      <c r="C53" s="176">
        <v>0</v>
      </c>
      <c r="D53" s="176">
        <v>0</v>
      </c>
      <c r="E53" s="176">
        <v>0</v>
      </c>
      <c r="F53" s="176">
        <v>0</v>
      </c>
      <c r="G53" s="176">
        <v>0</v>
      </c>
      <c r="H53" s="141" t="s">
        <v>593</v>
      </c>
    </row>
    <row r="54" spans="1:8" x14ac:dyDescent="0.3">
      <c r="A54" s="120" t="s">
        <v>222</v>
      </c>
      <c r="B54" s="176">
        <v>0</v>
      </c>
      <c r="C54" s="176">
        <v>0</v>
      </c>
      <c r="D54" s="176">
        <v>0</v>
      </c>
      <c r="E54" s="176">
        <v>0</v>
      </c>
      <c r="F54" s="176">
        <v>0</v>
      </c>
      <c r="G54" s="176">
        <v>0</v>
      </c>
      <c r="H54" s="141" t="s">
        <v>594</v>
      </c>
    </row>
    <row r="55" spans="1:8" x14ac:dyDescent="0.3">
      <c r="A55" s="120" t="s">
        <v>223</v>
      </c>
      <c r="B55" s="176">
        <v>0</v>
      </c>
      <c r="C55" s="176">
        <v>0</v>
      </c>
      <c r="D55" s="176">
        <v>0</v>
      </c>
      <c r="E55" s="176">
        <v>0</v>
      </c>
      <c r="F55" s="176">
        <v>0</v>
      </c>
      <c r="G55" s="176">
        <v>0</v>
      </c>
      <c r="H55" s="141" t="s">
        <v>595</v>
      </c>
    </row>
    <row r="56" spans="1:8" x14ac:dyDescent="0.3">
      <c r="A56" s="120" t="s">
        <v>224</v>
      </c>
      <c r="B56" s="176">
        <v>0</v>
      </c>
      <c r="C56" s="176">
        <v>0</v>
      </c>
      <c r="D56" s="176">
        <v>0</v>
      </c>
      <c r="E56" s="176">
        <v>0</v>
      </c>
      <c r="F56" s="176">
        <v>0</v>
      </c>
      <c r="G56" s="176">
        <v>0</v>
      </c>
      <c r="H56" s="141" t="s">
        <v>596</v>
      </c>
    </row>
    <row r="57" spans="1:8" x14ac:dyDescent="0.3">
      <c r="A57" s="120" t="s">
        <v>225</v>
      </c>
      <c r="B57" s="178">
        <v>60000</v>
      </c>
      <c r="C57" s="178">
        <v>0</v>
      </c>
      <c r="D57" s="176">
        <v>60000</v>
      </c>
      <c r="E57" s="178">
        <v>0</v>
      </c>
      <c r="F57" s="178">
        <v>0</v>
      </c>
      <c r="G57" s="176">
        <v>60000</v>
      </c>
      <c r="H57" s="141" t="s">
        <v>597</v>
      </c>
    </row>
    <row r="58" spans="1:8" x14ac:dyDescent="0.3">
      <c r="A58" s="119" t="s">
        <v>226</v>
      </c>
      <c r="B58" s="176">
        <v>11617570.5</v>
      </c>
      <c r="C58" s="176">
        <v>0</v>
      </c>
      <c r="D58" s="176">
        <v>11617570.5</v>
      </c>
      <c r="E58" s="176">
        <v>875601.82</v>
      </c>
      <c r="F58" s="176">
        <v>875601.82</v>
      </c>
      <c r="G58" s="176">
        <v>10741968.68</v>
      </c>
      <c r="H58" s="140"/>
    </row>
    <row r="59" spans="1:8" x14ac:dyDescent="0.3">
      <c r="A59" s="120" t="s">
        <v>227</v>
      </c>
      <c r="B59" s="178">
        <v>11617570.5</v>
      </c>
      <c r="C59" s="178">
        <v>0</v>
      </c>
      <c r="D59" s="176">
        <v>11617570.5</v>
      </c>
      <c r="E59" s="178">
        <v>875601.82</v>
      </c>
      <c r="F59" s="178">
        <v>875601.82</v>
      </c>
      <c r="G59" s="176">
        <v>10741968.68</v>
      </c>
      <c r="H59" s="141" t="s">
        <v>598</v>
      </c>
    </row>
    <row r="60" spans="1:8" x14ac:dyDescent="0.3">
      <c r="A60" s="120" t="s">
        <v>228</v>
      </c>
      <c r="B60" s="176">
        <v>0</v>
      </c>
      <c r="C60" s="176">
        <v>0</v>
      </c>
      <c r="D60" s="176">
        <v>0</v>
      </c>
      <c r="E60" s="176">
        <v>0</v>
      </c>
      <c r="F60" s="176">
        <v>0</v>
      </c>
      <c r="G60" s="176">
        <v>0</v>
      </c>
      <c r="H60" s="141" t="s">
        <v>599</v>
      </c>
    </row>
    <row r="61" spans="1:8" x14ac:dyDescent="0.3">
      <c r="A61" s="120" t="s">
        <v>229</v>
      </c>
      <c r="B61" s="176">
        <v>0</v>
      </c>
      <c r="C61" s="176">
        <v>0</v>
      </c>
      <c r="D61" s="176">
        <v>0</v>
      </c>
      <c r="E61" s="176">
        <v>0</v>
      </c>
      <c r="F61" s="176">
        <v>0</v>
      </c>
      <c r="G61" s="176">
        <v>0</v>
      </c>
      <c r="H61" s="141" t="s">
        <v>600</v>
      </c>
    </row>
    <row r="62" spans="1:8" x14ac:dyDescent="0.3">
      <c r="A62" s="119" t="s">
        <v>230</v>
      </c>
      <c r="B62" s="176">
        <v>0</v>
      </c>
      <c r="C62" s="176">
        <v>0</v>
      </c>
      <c r="D62" s="176">
        <v>0</v>
      </c>
      <c r="E62" s="176">
        <v>0</v>
      </c>
      <c r="F62" s="176">
        <v>0</v>
      </c>
      <c r="G62" s="176">
        <v>0</v>
      </c>
      <c r="H62" s="140"/>
    </row>
    <row r="63" spans="1:8" x14ac:dyDescent="0.3">
      <c r="A63" s="120" t="s">
        <v>231</v>
      </c>
      <c r="B63" s="176">
        <v>0</v>
      </c>
      <c r="C63" s="176">
        <v>0</v>
      </c>
      <c r="D63" s="176">
        <v>0</v>
      </c>
      <c r="E63" s="176">
        <v>0</v>
      </c>
      <c r="F63" s="176">
        <v>0</v>
      </c>
      <c r="G63" s="176">
        <v>0</v>
      </c>
      <c r="H63" s="141" t="s">
        <v>601</v>
      </c>
    </row>
    <row r="64" spans="1:8" x14ac:dyDescent="0.3">
      <c r="A64" s="120" t="s">
        <v>232</v>
      </c>
      <c r="B64" s="176">
        <v>0</v>
      </c>
      <c r="C64" s="176">
        <v>0</v>
      </c>
      <c r="D64" s="176">
        <v>0</v>
      </c>
      <c r="E64" s="176">
        <v>0</v>
      </c>
      <c r="F64" s="176">
        <v>0</v>
      </c>
      <c r="G64" s="176">
        <v>0</v>
      </c>
      <c r="H64" s="141" t="s">
        <v>602</v>
      </c>
    </row>
    <row r="65" spans="1:8" x14ac:dyDescent="0.3">
      <c r="A65" s="120" t="s">
        <v>233</v>
      </c>
      <c r="B65" s="176">
        <v>0</v>
      </c>
      <c r="C65" s="176">
        <v>0</v>
      </c>
      <c r="D65" s="176">
        <v>0</v>
      </c>
      <c r="E65" s="176">
        <v>0</v>
      </c>
      <c r="F65" s="176">
        <v>0</v>
      </c>
      <c r="G65" s="176">
        <v>0</v>
      </c>
      <c r="H65" s="141" t="s">
        <v>603</v>
      </c>
    </row>
    <row r="66" spans="1:8" x14ac:dyDescent="0.3">
      <c r="A66" s="120" t="s">
        <v>234</v>
      </c>
      <c r="B66" s="176">
        <v>0</v>
      </c>
      <c r="C66" s="176">
        <v>0</v>
      </c>
      <c r="D66" s="176">
        <v>0</v>
      </c>
      <c r="E66" s="176">
        <v>0</v>
      </c>
      <c r="F66" s="176">
        <v>0</v>
      </c>
      <c r="G66" s="176">
        <v>0</v>
      </c>
      <c r="H66" s="141" t="s">
        <v>604</v>
      </c>
    </row>
    <row r="67" spans="1:8" x14ac:dyDescent="0.3">
      <c r="A67" s="120" t="s">
        <v>235</v>
      </c>
      <c r="B67" s="176">
        <v>0</v>
      </c>
      <c r="C67" s="176">
        <v>0</v>
      </c>
      <c r="D67" s="176">
        <v>0</v>
      </c>
      <c r="E67" s="176">
        <v>0</v>
      </c>
      <c r="F67" s="176">
        <v>0</v>
      </c>
      <c r="G67" s="176">
        <v>0</v>
      </c>
      <c r="H67" s="141" t="s">
        <v>605</v>
      </c>
    </row>
    <row r="68" spans="1:8" x14ac:dyDescent="0.3">
      <c r="A68" s="120" t="s">
        <v>236</v>
      </c>
      <c r="B68" s="176">
        <v>0</v>
      </c>
      <c r="C68" s="176">
        <v>0</v>
      </c>
      <c r="D68" s="176">
        <v>0</v>
      </c>
      <c r="E68" s="176">
        <v>0</v>
      </c>
      <c r="F68" s="176">
        <v>0</v>
      </c>
      <c r="G68" s="176">
        <v>0</v>
      </c>
      <c r="H68" s="141"/>
    </row>
    <row r="69" spans="1:8" x14ac:dyDescent="0.3">
      <c r="A69" s="120" t="s">
        <v>237</v>
      </c>
      <c r="B69" s="176">
        <v>0</v>
      </c>
      <c r="C69" s="176">
        <v>0</v>
      </c>
      <c r="D69" s="176">
        <v>0</v>
      </c>
      <c r="E69" s="176">
        <v>0</v>
      </c>
      <c r="F69" s="176">
        <v>0</v>
      </c>
      <c r="G69" s="176">
        <v>0</v>
      </c>
      <c r="H69" s="141" t="s">
        <v>606</v>
      </c>
    </row>
    <row r="70" spans="1:8" x14ac:dyDescent="0.3">
      <c r="A70" s="120" t="s">
        <v>238</v>
      </c>
      <c r="B70" s="176">
        <v>0</v>
      </c>
      <c r="C70" s="176">
        <v>0</v>
      </c>
      <c r="D70" s="176">
        <v>0</v>
      </c>
      <c r="E70" s="176">
        <v>0</v>
      </c>
      <c r="F70" s="176">
        <v>0</v>
      </c>
      <c r="G70" s="176">
        <v>0</v>
      </c>
      <c r="H70" s="141" t="s">
        <v>607</v>
      </c>
    </row>
    <row r="71" spans="1:8" x14ac:dyDescent="0.3">
      <c r="A71" s="119" t="s">
        <v>239</v>
      </c>
      <c r="B71" s="176">
        <v>0</v>
      </c>
      <c r="C71" s="176">
        <v>0</v>
      </c>
      <c r="D71" s="176">
        <v>0</v>
      </c>
      <c r="E71" s="176">
        <v>0</v>
      </c>
      <c r="F71" s="176">
        <v>0</v>
      </c>
      <c r="G71" s="176">
        <v>0</v>
      </c>
      <c r="H71" s="140"/>
    </row>
    <row r="72" spans="1:8" x14ac:dyDescent="0.3">
      <c r="A72" s="120" t="s">
        <v>240</v>
      </c>
      <c r="B72" s="176">
        <v>0</v>
      </c>
      <c r="C72" s="176">
        <v>0</v>
      </c>
      <c r="D72" s="176">
        <v>0</v>
      </c>
      <c r="E72" s="176">
        <v>0</v>
      </c>
      <c r="F72" s="176">
        <v>0</v>
      </c>
      <c r="G72" s="176">
        <v>0</v>
      </c>
      <c r="H72" s="141" t="s">
        <v>608</v>
      </c>
    </row>
    <row r="73" spans="1:8" x14ac:dyDescent="0.3">
      <c r="A73" s="120" t="s">
        <v>241</v>
      </c>
      <c r="B73" s="176">
        <v>0</v>
      </c>
      <c r="C73" s="176">
        <v>0</v>
      </c>
      <c r="D73" s="176">
        <v>0</v>
      </c>
      <c r="E73" s="176">
        <v>0</v>
      </c>
      <c r="F73" s="176">
        <v>0</v>
      </c>
      <c r="G73" s="176">
        <v>0</v>
      </c>
      <c r="H73" s="141" t="s">
        <v>609</v>
      </c>
    </row>
    <row r="74" spans="1:8" x14ac:dyDescent="0.3">
      <c r="A74" s="120" t="s">
        <v>242</v>
      </c>
      <c r="B74" s="176">
        <v>0</v>
      </c>
      <c r="C74" s="176">
        <v>0</v>
      </c>
      <c r="D74" s="176">
        <v>0</v>
      </c>
      <c r="E74" s="176">
        <v>0</v>
      </c>
      <c r="F74" s="176">
        <v>0</v>
      </c>
      <c r="G74" s="176">
        <v>0</v>
      </c>
      <c r="H74" s="141" t="s">
        <v>610</v>
      </c>
    </row>
    <row r="75" spans="1:8" x14ac:dyDescent="0.3">
      <c r="A75" s="119" t="s">
        <v>243</v>
      </c>
      <c r="B75" s="176">
        <v>0</v>
      </c>
      <c r="C75" s="176">
        <v>0</v>
      </c>
      <c r="D75" s="176">
        <v>0</v>
      </c>
      <c r="E75" s="176">
        <v>0</v>
      </c>
      <c r="F75" s="176">
        <v>0</v>
      </c>
      <c r="G75" s="176">
        <v>0</v>
      </c>
      <c r="H75" s="140"/>
    </row>
    <row r="76" spans="1:8" x14ac:dyDescent="0.3">
      <c r="A76" s="120" t="s">
        <v>244</v>
      </c>
      <c r="B76" s="176">
        <v>0</v>
      </c>
      <c r="C76" s="176">
        <v>0</v>
      </c>
      <c r="D76" s="176">
        <v>0</v>
      </c>
      <c r="E76" s="176">
        <v>0</v>
      </c>
      <c r="F76" s="176">
        <v>0</v>
      </c>
      <c r="G76" s="176">
        <v>0</v>
      </c>
      <c r="H76" s="141" t="s">
        <v>611</v>
      </c>
    </row>
    <row r="77" spans="1:8" x14ac:dyDescent="0.3">
      <c r="A77" s="120" t="s">
        <v>245</v>
      </c>
      <c r="B77" s="176">
        <v>0</v>
      </c>
      <c r="C77" s="176">
        <v>0</v>
      </c>
      <c r="D77" s="176">
        <v>0</v>
      </c>
      <c r="E77" s="176">
        <v>0</v>
      </c>
      <c r="F77" s="176">
        <v>0</v>
      </c>
      <c r="G77" s="176">
        <v>0</v>
      </c>
      <c r="H77" s="141" t="s">
        <v>612</v>
      </c>
    </row>
    <row r="78" spans="1:8" x14ac:dyDescent="0.3">
      <c r="A78" s="120" t="s">
        <v>246</v>
      </c>
      <c r="B78" s="176">
        <v>0</v>
      </c>
      <c r="C78" s="176">
        <v>0</v>
      </c>
      <c r="D78" s="176">
        <v>0</v>
      </c>
      <c r="E78" s="176">
        <v>0</v>
      </c>
      <c r="F78" s="176">
        <v>0</v>
      </c>
      <c r="G78" s="176">
        <v>0</v>
      </c>
      <c r="H78" s="141" t="s">
        <v>613</v>
      </c>
    </row>
    <row r="79" spans="1:8" x14ac:dyDescent="0.3">
      <c r="A79" s="120" t="s">
        <v>247</v>
      </c>
      <c r="B79" s="176">
        <v>0</v>
      </c>
      <c r="C79" s="176">
        <v>0</v>
      </c>
      <c r="D79" s="176">
        <v>0</v>
      </c>
      <c r="E79" s="176">
        <v>0</v>
      </c>
      <c r="F79" s="176">
        <v>0</v>
      </c>
      <c r="G79" s="176">
        <v>0</v>
      </c>
      <c r="H79" s="141" t="s">
        <v>614</v>
      </c>
    </row>
    <row r="80" spans="1:8" x14ac:dyDescent="0.3">
      <c r="A80" s="120" t="s">
        <v>248</v>
      </c>
      <c r="B80" s="176">
        <v>0</v>
      </c>
      <c r="C80" s="176">
        <v>0</v>
      </c>
      <c r="D80" s="176">
        <v>0</v>
      </c>
      <c r="E80" s="176">
        <v>0</v>
      </c>
      <c r="F80" s="176">
        <v>0</v>
      </c>
      <c r="G80" s="176">
        <v>0</v>
      </c>
      <c r="H80" s="141" t="s">
        <v>615</v>
      </c>
    </row>
    <row r="81" spans="1:8" x14ac:dyDescent="0.3">
      <c r="A81" s="120" t="s">
        <v>249</v>
      </c>
      <c r="B81" s="176">
        <v>0</v>
      </c>
      <c r="C81" s="176">
        <v>0</v>
      </c>
      <c r="D81" s="176">
        <v>0</v>
      </c>
      <c r="E81" s="176">
        <v>0</v>
      </c>
      <c r="F81" s="176">
        <v>0</v>
      </c>
      <c r="G81" s="176">
        <v>0</v>
      </c>
      <c r="H81" s="141" t="s">
        <v>616</v>
      </c>
    </row>
    <row r="82" spans="1:8" x14ac:dyDescent="0.3">
      <c r="A82" s="120" t="s">
        <v>250</v>
      </c>
      <c r="B82" s="176">
        <v>0</v>
      </c>
      <c r="C82" s="176">
        <v>0</v>
      </c>
      <c r="D82" s="176">
        <v>0</v>
      </c>
      <c r="E82" s="176">
        <v>0</v>
      </c>
      <c r="F82" s="176">
        <v>0</v>
      </c>
      <c r="G82" s="176">
        <v>0</v>
      </c>
      <c r="H82" s="141" t="s">
        <v>617</v>
      </c>
    </row>
    <row r="83" spans="1:8" x14ac:dyDescent="0.3">
      <c r="A83" s="121"/>
      <c r="B83" s="177"/>
      <c r="C83" s="177"/>
      <c r="D83" s="177"/>
      <c r="E83" s="177"/>
      <c r="F83" s="177"/>
      <c r="G83" s="177"/>
      <c r="H83" s="140"/>
    </row>
    <row r="84" spans="1:8" x14ac:dyDescent="0.3">
      <c r="A84" s="122" t="s">
        <v>251</v>
      </c>
      <c r="B84" s="175">
        <v>2956000</v>
      </c>
      <c r="C84" s="175">
        <v>0</v>
      </c>
      <c r="D84" s="175">
        <v>2956000</v>
      </c>
      <c r="E84" s="175">
        <v>1011751.63</v>
      </c>
      <c r="F84" s="175">
        <v>1011751.63</v>
      </c>
      <c r="G84" s="175">
        <v>1944248.37</v>
      </c>
      <c r="H84" s="140"/>
    </row>
    <row r="85" spans="1:8" x14ac:dyDescent="0.3">
      <c r="A85" s="119" t="s">
        <v>178</v>
      </c>
      <c r="B85" s="176">
        <v>0</v>
      </c>
      <c r="C85" s="176">
        <v>0</v>
      </c>
      <c r="D85" s="176">
        <v>0</v>
      </c>
      <c r="E85" s="176">
        <v>0</v>
      </c>
      <c r="F85" s="176">
        <v>0</v>
      </c>
      <c r="G85" s="176">
        <v>0</v>
      </c>
      <c r="H85" s="140"/>
    </row>
    <row r="86" spans="1:8" x14ac:dyDescent="0.3">
      <c r="A86" s="120" t="s">
        <v>179</v>
      </c>
      <c r="B86" s="176">
        <v>0</v>
      </c>
      <c r="C86" s="176">
        <v>0</v>
      </c>
      <c r="D86" s="176">
        <v>0</v>
      </c>
      <c r="E86" s="176">
        <v>0</v>
      </c>
      <c r="F86" s="176">
        <v>0</v>
      </c>
      <c r="G86" s="176">
        <v>0</v>
      </c>
      <c r="H86" s="141" t="s">
        <v>618</v>
      </c>
    </row>
    <row r="87" spans="1:8" x14ac:dyDescent="0.3">
      <c r="A87" s="120" t="s">
        <v>180</v>
      </c>
      <c r="B87" s="176">
        <v>0</v>
      </c>
      <c r="C87" s="176">
        <v>0</v>
      </c>
      <c r="D87" s="176">
        <v>0</v>
      </c>
      <c r="E87" s="176">
        <v>0</v>
      </c>
      <c r="F87" s="176">
        <v>0</v>
      </c>
      <c r="G87" s="176">
        <v>0</v>
      </c>
      <c r="H87" s="141" t="s">
        <v>619</v>
      </c>
    </row>
    <row r="88" spans="1:8" x14ac:dyDescent="0.3">
      <c r="A88" s="120" t="s">
        <v>181</v>
      </c>
      <c r="B88" s="176">
        <v>0</v>
      </c>
      <c r="C88" s="176">
        <v>0</v>
      </c>
      <c r="D88" s="176">
        <v>0</v>
      </c>
      <c r="E88" s="176">
        <v>0</v>
      </c>
      <c r="F88" s="176">
        <v>0</v>
      </c>
      <c r="G88" s="176">
        <v>0</v>
      </c>
      <c r="H88" s="141" t="s">
        <v>620</v>
      </c>
    </row>
    <row r="89" spans="1:8" x14ac:dyDescent="0.3">
      <c r="A89" s="120" t="s">
        <v>182</v>
      </c>
      <c r="B89" s="176">
        <v>0</v>
      </c>
      <c r="C89" s="176">
        <v>0</v>
      </c>
      <c r="D89" s="176">
        <v>0</v>
      </c>
      <c r="E89" s="176">
        <v>0</v>
      </c>
      <c r="F89" s="176">
        <v>0</v>
      </c>
      <c r="G89" s="176">
        <v>0</v>
      </c>
      <c r="H89" s="141" t="s">
        <v>621</v>
      </c>
    </row>
    <row r="90" spans="1:8" x14ac:dyDescent="0.3">
      <c r="A90" s="120" t="s">
        <v>183</v>
      </c>
      <c r="B90" s="176">
        <v>0</v>
      </c>
      <c r="C90" s="176">
        <v>0</v>
      </c>
      <c r="D90" s="176">
        <v>0</v>
      </c>
      <c r="E90" s="176">
        <v>0</v>
      </c>
      <c r="F90" s="176">
        <v>0</v>
      </c>
      <c r="G90" s="176">
        <v>0</v>
      </c>
      <c r="H90" s="141" t="s">
        <v>622</v>
      </c>
    </row>
    <row r="91" spans="1:8" x14ac:dyDescent="0.3">
      <c r="A91" s="120" t="s">
        <v>184</v>
      </c>
      <c r="B91" s="176">
        <v>0</v>
      </c>
      <c r="C91" s="176">
        <v>0</v>
      </c>
      <c r="D91" s="176">
        <v>0</v>
      </c>
      <c r="E91" s="176">
        <v>0</v>
      </c>
      <c r="F91" s="176">
        <v>0</v>
      </c>
      <c r="G91" s="176">
        <v>0</v>
      </c>
      <c r="H91" s="141" t="s">
        <v>623</v>
      </c>
    </row>
    <row r="92" spans="1:8" x14ac:dyDescent="0.3">
      <c r="A92" s="120" t="s">
        <v>185</v>
      </c>
      <c r="B92" s="176">
        <v>0</v>
      </c>
      <c r="C92" s="176">
        <v>0</v>
      </c>
      <c r="D92" s="176">
        <v>0</v>
      </c>
      <c r="E92" s="176">
        <v>0</v>
      </c>
      <c r="F92" s="176">
        <v>0</v>
      </c>
      <c r="G92" s="176">
        <v>0</v>
      </c>
      <c r="H92" s="141" t="s">
        <v>624</v>
      </c>
    </row>
    <row r="93" spans="1:8" x14ac:dyDescent="0.3">
      <c r="A93" s="119" t="s">
        <v>186</v>
      </c>
      <c r="B93" s="176">
        <v>0</v>
      </c>
      <c r="C93" s="176">
        <v>0</v>
      </c>
      <c r="D93" s="176">
        <v>0</v>
      </c>
      <c r="E93" s="176">
        <v>0</v>
      </c>
      <c r="F93" s="176">
        <v>0</v>
      </c>
      <c r="G93" s="176">
        <v>0</v>
      </c>
      <c r="H93" s="140"/>
    </row>
    <row r="94" spans="1:8" x14ac:dyDescent="0.3">
      <c r="A94" s="120" t="s">
        <v>187</v>
      </c>
      <c r="B94" s="176">
        <v>0</v>
      </c>
      <c r="C94" s="176">
        <v>0</v>
      </c>
      <c r="D94" s="176">
        <v>0</v>
      </c>
      <c r="E94" s="176">
        <v>0</v>
      </c>
      <c r="F94" s="176">
        <v>0</v>
      </c>
      <c r="G94" s="176">
        <v>0</v>
      </c>
      <c r="H94" s="141" t="s">
        <v>625</v>
      </c>
    </row>
    <row r="95" spans="1:8" x14ac:dyDescent="0.3">
      <c r="A95" s="120" t="s">
        <v>188</v>
      </c>
      <c r="B95" s="176">
        <v>0</v>
      </c>
      <c r="C95" s="176">
        <v>0</v>
      </c>
      <c r="D95" s="176">
        <v>0</v>
      </c>
      <c r="E95" s="176">
        <v>0</v>
      </c>
      <c r="F95" s="176">
        <v>0</v>
      </c>
      <c r="G95" s="176">
        <v>0</v>
      </c>
      <c r="H95" s="141" t="s">
        <v>626</v>
      </c>
    </row>
    <row r="96" spans="1:8" x14ac:dyDescent="0.3">
      <c r="A96" s="120" t="s">
        <v>189</v>
      </c>
      <c r="B96" s="176">
        <v>0</v>
      </c>
      <c r="C96" s="176">
        <v>0</v>
      </c>
      <c r="D96" s="176">
        <v>0</v>
      </c>
      <c r="E96" s="176">
        <v>0</v>
      </c>
      <c r="F96" s="176">
        <v>0</v>
      </c>
      <c r="G96" s="176">
        <v>0</v>
      </c>
      <c r="H96" s="141" t="s">
        <v>627</v>
      </c>
    </row>
    <row r="97" spans="1:8" x14ac:dyDescent="0.3">
      <c r="A97" s="120" t="s">
        <v>190</v>
      </c>
      <c r="B97" s="176">
        <v>0</v>
      </c>
      <c r="C97" s="176">
        <v>0</v>
      </c>
      <c r="D97" s="176">
        <v>0</v>
      </c>
      <c r="E97" s="176">
        <v>0</v>
      </c>
      <c r="F97" s="176">
        <v>0</v>
      </c>
      <c r="G97" s="176">
        <v>0</v>
      </c>
      <c r="H97" s="141" t="s">
        <v>628</v>
      </c>
    </row>
    <row r="98" spans="1:8" x14ac:dyDescent="0.3">
      <c r="A98" s="123" t="s">
        <v>191</v>
      </c>
      <c r="B98" s="176">
        <v>0</v>
      </c>
      <c r="C98" s="176">
        <v>0</v>
      </c>
      <c r="D98" s="176">
        <v>0</v>
      </c>
      <c r="E98" s="176">
        <v>0</v>
      </c>
      <c r="F98" s="176">
        <v>0</v>
      </c>
      <c r="G98" s="176">
        <v>0</v>
      </c>
      <c r="H98" s="141" t="s">
        <v>629</v>
      </c>
    </row>
    <row r="99" spans="1:8" x14ac:dyDescent="0.3">
      <c r="A99" s="120" t="s">
        <v>192</v>
      </c>
      <c r="B99" s="176">
        <v>0</v>
      </c>
      <c r="C99" s="176">
        <v>0</v>
      </c>
      <c r="D99" s="176">
        <v>0</v>
      </c>
      <c r="E99" s="176">
        <v>0</v>
      </c>
      <c r="F99" s="176">
        <v>0</v>
      </c>
      <c r="G99" s="176">
        <v>0</v>
      </c>
      <c r="H99" s="141" t="s">
        <v>630</v>
      </c>
    </row>
    <row r="100" spans="1:8" x14ac:dyDescent="0.3">
      <c r="A100" s="120" t="s">
        <v>193</v>
      </c>
      <c r="B100" s="176">
        <v>0</v>
      </c>
      <c r="C100" s="176">
        <v>0</v>
      </c>
      <c r="D100" s="176">
        <v>0</v>
      </c>
      <c r="E100" s="176">
        <v>0</v>
      </c>
      <c r="F100" s="176">
        <v>0</v>
      </c>
      <c r="G100" s="176">
        <v>0</v>
      </c>
      <c r="H100" s="141" t="s">
        <v>631</v>
      </c>
    </row>
    <row r="101" spans="1:8" x14ac:dyDescent="0.3">
      <c r="A101" s="120" t="s">
        <v>194</v>
      </c>
      <c r="B101" s="176">
        <v>0</v>
      </c>
      <c r="C101" s="176">
        <v>0</v>
      </c>
      <c r="D101" s="176">
        <v>0</v>
      </c>
      <c r="E101" s="176">
        <v>0</v>
      </c>
      <c r="F101" s="176">
        <v>0</v>
      </c>
      <c r="G101" s="176">
        <v>0</v>
      </c>
      <c r="H101" s="141" t="s">
        <v>632</v>
      </c>
    </row>
    <row r="102" spans="1:8" x14ac:dyDescent="0.3">
      <c r="A102" s="120" t="s">
        <v>195</v>
      </c>
      <c r="B102" s="176">
        <v>0</v>
      </c>
      <c r="C102" s="176">
        <v>0</v>
      </c>
      <c r="D102" s="176">
        <v>0</v>
      </c>
      <c r="E102" s="176">
        <v>0</v>
      </c>
      <c r="F102" s="176">
        <v>0</v>
      </c>
      <c r="G102" s="176">
        <v>0</v>
      </c>
      <c r="H102" s="141" t="s">
        <v>633</v>
      </c>
    </row>
    <row r="103" spans="1:8" x14ac:dyDescent="0.3">
      <c r="A103" s="119" t="s">
        <v>196</v>
      </c>
      <c r="B103" s="176">
        <v>0</v>
      </c>
      <c r="C103" s="176">
        <v>0</v>
      </c>
      <c r="D103" s="176">
        <v>0</v>
      </c>
      <c r="E103" s="176">
        <v>0</v>
      </c>
      <c r="F103" s="176">
        <v>0</v>
      </c>
      <c r="G103" s="176">
        <v>0</v>
      </c>
      <c r="H103" s="140"/>
    </row>
    <row r="104" spans="1:8" x14ac:dyDescent="0.3">
      <c r="A104" s="120" t="s">
        <v>197</v>
      </c>
      <c r="B104" s="176">
        <v>0</v>
      </c>
      <c r="C104" s="176">
        <v>0</v>
      </c>
      <c r="D104" s="176">
        <v>0</v>
      </c>
      <c r="E104" s="176">
        <v>0</v>
      </c>
      <c r="F104" s="176">
        <v>0</v>
      </c>
      <c r="G104" s="176">
        <v>0</v>
      </c>
      <c r="H104" s="141" t="s">
        <v>634</v>
      </c>
    </row>
    <row r="105" spans="1:8" x14ac:dyDescent="0.3">
      <c r="A105" s="120" t="s">
        <v>198</v>
      </c>
      <c r="B105" s="176">
        <v>0</v>
      </c>
      <c r="C105" s="176">
        <v>0</v>
      </c>
      <c r="D105" s="176">
        <v>0</v>
      </c>
      <c r="E105" s="176">
        <v>0</v>
      </c>
      <c r="F105" s="176">
        <v>0</v>
      </c>
      <c r="G105" s="176">
        <v>0</v>
      </c>
      <c r="H105" s="141" t="s">
        <v>635</v>
      </c>
    </row>
    <row r="106" spans="1:8" x14ac:dyDescent="0.3">
      <c r="A106" s="120" t="s">
        <v>199</v>
      </c>
      <c r="B106" s="176">
        <v>0</v>
      </c>
      <c r="C106" s="176">
        <v>0</v>
      </c>
      <c r="D106" s="176">
        <v>0</v>
      </c>
      <c r="E106" s="176">
        <v>0</v>
      </c>
      <c r="F106" s="176">
        <v>0</v>
      </c>
      <c r="G106" s="176">
        <v>0</v>
      </c>
      <c r="H106" s="141" t="s">
        <v>636</v>
      </c>
    </row>
    <row r="107" spans="1:8" x14ac:dyDescent="0.3">
      <c r="A107" s="120" t="s">
        <v>200</v>
      </c>
      <c r="B107" s="176">
        <v>0</v>
      </c>
      <c r="C107" s="176">
        <v>0</v>
      </c>
      <c r="D107" s="176">
        <v>0</v>
      </c>
      <c r="E107" s="176">
        <v>0</v>
      </c>
      <c r="F107" s="176">
        <v>0</v>
      </c>
      <c r="G107" s="176">
        <v>0</v>
      </c>
      <c r="H107" s="141" t="s">
        <v>637</v>
      </c>
    </row>
    <row r="108" spans="1:8" x14ac:dyDescent="0.3">
      <c r="A108" s="120" t="s">
        <v>201</v>
      </c>
      <c r="B108" s="176">
        <v>0</v>
      </c>
      <c r="C108" s="176">
        <v>0</v>
      </c>
      <c r="D108" s="176">
        <v>0</v>
      </c>
      <c r="E108" s="176">
        <v>0</v>
      </c>
      <c r="F108" s="176">
        <v>0</v>
      </c>
      <c r="G108" s="176">
        <v>0</v>
      </c>
      <c r="H108" s="141" t="s">
        <v>638</v>
      </c>
    </row>
    <row r="109" spans="1:8" x14ac:dyDescent="0.3">
      <c r="A109" s="120" t="s">
        <v>202</v>
      </c>
      <c r="B109" s="176">
        <v>0</v>
      </c>
      <c r="C109" s="176">
        <v>0</v>
      </c>
      <c r="D109" s="176">
        <v>0</v>
      </c>
      <c r="E109" s="176">
        <v>0</v>
      </c>
      <c r="F109" s="176">
        <v>0</v>
      </c>
      <c r="G109" s="176">
        <v>0</v>
      </c>
      <c r="H109" s="141" t="s">
        <v>639</v>
      </c>
    </row>
    <row r="110" spans="1:8" x14ac:dyDescent="0.3">
      <c r="A110" s="120" t="s">
        <v>203</v>
      </c>
      <c r="B110" s="176">
        <v>0</v>
      </c>
      <c r="C110" s="176">
        <v>0</v>
      </c>
      <c r="D110" s="176">
        <v>0</v>
      </c>
      <c r="E110" s="176">
        <v>0</v>
      </c>
      <c r="F110" s="176">
        <v>0</v>
      </c>
      <c r="G110" s="176">
        <v>0</v>
      </c>
      <c r="H110" s="141" t="s">
        <v>640</v>
      </c>
    </row>
    <row r="111" spans="1:8" x14ac:dyDescent="0.3">
      <c r="A111" s="120" t="s">
        <v>204</v>
      </c>
      <c r="B111" s="176">
        <v>0</v>
      </c>
      <c r="C111" s="176">
        <v>0</v>
      </c>
      <c r="D111" s="176">
        <v>0</v>
      </c>
      <c r="E111" s="176">
        <v>0</v>
      </c>
      <c r="F111" s="176">
        <v>0</v>
      </c>
      <c r="G111" s="176">
        <v>0</v>
      </c>
      <c r="H111" s="141" t="s">
        <v>641</v>
      </c>
    </row>
    <row r="112" spans="1:8" x14ac:dyDescent="0.3">
      <c r="A112" s="120" t="s">
        <v>205</v>
      </c>
      <c r="B112" s="176">
        <v>0</v>
      </c>
      <c r="C112" s="176">
        <v>0</v>
      </c>
      <c r="D112" s="176">
        <v>0</v>
      </c>
      <c r="E112" s="176">
        <v>0</v>
      </c>
      <c r="F112" s="176">
        <v>0</v>
      </c>
      <c r="G112" s="176">
        <v>0</v>
      </c>
      <c r="H112" s="141" t="s">
        <v>642</v>
      </c>
    </row>
    <row r="113" spans="1:8" x14ac:dyDescent="0.3">
      <c r="A113" s="119" t="s">
        <v>206</v>
      </c>
      <c r="B113" s="176">
        <v>0</v>
      </c>
      <c r="C113" s="176">
        <v>0</v>
      </c>
      <c r="D113" s="176">
        <v>0</v>
      </c>
      <c r="E113" s="176">
        <v>0</v>
      </c>
      <c r="F113" s="176">
        <v>0</v>
      </c>
      <c r="G113" s="176">
        <v>0</v>
      </c>
      <c r="H113" s="140"/>
    </row>
    <row r="114" spans="1:8" x14ac:dyDescent="0.3">
      <c r="A114" s="120" t="s">
        <v>207</v>
      </c>
      <c r="B114" s="176">
        <v>0</v>
      </c>
      <c r="C114" s="176">
        <v>0</v>
      </c>
      <c r="D114" s="176">
        <v>0</v>
      </c>
      <c r="E114" s="176">
        <v>0</v>
      </c>
      <c r="F114" s="176">
        <v>0</v>
      </c>
      <c r="G114" s="176">
        <v>0</v>
      </c>
      <c r="H114" s="141" t="s">
        <v>643</v>
      </c>
    </row>
    <row r="115" spans="1:8" x14ac:dyDescent="0.3">
      <c r="A115" s="120" t="s">
        <v>208</v>
      </c>
      <c r="B115" s="176">
        <v>0</v>
      </c>
      <c r="C115" s="176">
        <v>0</v>
      </c>
      <c r="D115" s="176">
        <v>0</v>
      </c>
      <c r="E115" s="176">
        <v>0</v>
      </c>
      <c r="F115" s="176">
        <v>0</v>
      </c>
      <c r="G115" s="176">
        <v>0</v>
      </c>
      <c r="H115" s="141" t="s">
        <v>644</v>
      </c>
    </row>
    <row r="116" spans="1:8" x14ac:dyDescent="0.3">
      <c r="A116" s="120" t="s">
        <v>209</v>
      </c>
      <c r="B116" s="176">
        <v>0</v>
      </c>
      <c r="C116" s="176">
        <v>0</v>
      </c>
      <c r="D116" s="176">
        <v>0</v>
      </c>
      <c r="E116" s="176">
        <v>0</v>
      </c>
      <c r="F116" s="176">
        <v>0</v>
      </c>
      <c r="G116" s="176">
        <v>0</v>
      </c>
      <c r="H116" s="141" t="s">
        <v>645</v>
      </c>
    </row>
    <row r="117" spans="1:8" x14ac:dyDescent="0.3">
      <c r="A117" s="120" t="s">
        <v>210</v>
      </c>
      <c r="B117" s="176">
        <v>0</v>
      </c>
      <c r="C117" s="176">
        <v>0</v>
      </c>
      <c r="D117" s="176">
        <v>0</v>
      </c>
      <c r="E117" s="176">
        <v>0</v>
      </c>
      <c r="F117" s="176">
        <v>0</v>
      </c>
      <c r="G117" s="176">
        <v>0</v>
      </c>
      <c r="H117" s="141" t="s">
        <v>646</v>
      </c>
    </row>
    <row r="118" spans="1:8" x14ac:dyDescent="0.3">
      <c r="A118" s="120" t="s">
        <v>211</v>
      </c>
      <c r="B118" s="176">
        <v>0</v>
      </c>
      <c r="C118" s="176">
        <v>0</v>
      </c>
      <c r="D118" s="176">
        <v>0</v>
      </c>
      <c r="E118" s="176">
        <v>0</v>
      </c>
      <c r="F118" s="176">
        <v>0</v>
      </c>
      <c r="G118" s="176">
        <v>0</v>
      </c>
      <c r="H118" s="141" t="s">
        <v>647</v>
      </c>
    </row>
    <row r="119" spans="1:8" x14ac:dyDescent="0.3">
      <c r="A119" s="120" t="s">
        <v>212</v>
      </c>
      <c r="B119" s="176">
        <v>0</v>
      </c>
      <c r="C119" s="176">
        <v>0</v>
      </c>
      <c r="D119" s="176">
        <v>0</v>
      </c>
      <c r="E119" s="176">
        <v>0</v>
      </c>
      <c r="F119" s="176">
        <v>0</v>
      </c>
      <c r="G119" s="176">
        <v>0</v>
      </c>
      <c r="H119" s="141" t="s">
        <v>648</v>
      </c>
    </row>
    <row r="120" spans="1:8" x14ac:dyDescent="0.3">
      <c r="A120" s="120" t="s">
        <v>213</v>
      </c>
      <c r="B120" s="176">
        <v>0</v>
      </c>
      <c r="C120" s="176">
        <v>0</v>
      </c>
      <c r="D120" s="176">
        <v>0</v>
      </c>
      <c r="E120" s="176">
        <v>0</v>
      </c>
      <c r="F120" s="176">
        <v>0</v>
      </c>
      <c r="G120" s="176">
        <v>0</v>
      </c>
      <c r="H120" s="141"/>
    </row>
    <row r="121" spans="1:8" x14ac:dyDescent="0.3">
      <c r="A121" s="120" t="s">
        <v>214</v>
      </c>
      <c r="B121" s="176">
        <v>0</v>
      </c>
      <c r="C121" s="176">
        <v>0</v>
      </c>
      <c r="D121" s="176">
        <v>0</v>
      </c>
      <c r="E121" s="176">
        <v>0</v>
      </c>
      <c r="F121" s="176">
        <v>0</v>
      </c>
      <c r="G121" s="176">
        <v>0</v>
      </c>
      <c r="H121" s="141"/>
    </row>
    <row r="122" spans="1:8" x14ac:dyDescent="0.3">
      <c r="A122" s="120" t="s">
        <v>215</v>
      </c>
      <c r="B122" s="176">
        <v>0</v>
      </c>
      <c r="C122" s="176">
        <v>0</v>
      </c>
      <c r="D122" s="176">
        <v>0</v>
      </c>
      <c r="E122" s="176">
        <v>0</v>
      </c>
      <c r="F122" s="176">
        <v>0</v>
      </c>
      <c r="G122" s="176">
        <v>0</v>
      </c>
      <c r="H122" s="141" t="s">
        <v>649</v>
      </c>
    </row>
    <row r="123" spans="1:8" x14ac:dyDescent="0.3">
      <c r="A123" s="119" t="s">
        <v>216</v>
      </c>
      <c r="B123" s="176">
        <v>0</v>
      </c>
      <c r="C123" s="176">
        <v>0</v>
      </c>
      <c r="D123" s="176">
        <v>0</v>
      </c>
      <c r="E123" s="176">
        <v>0</v>
      </c>
      <c r="F123" s="176">
        <v>0</v>
      </c>
      <c r="G123" s="176">
        <v>0</v>
      </c>
      <c r="H123" s="140"/>
    </row>
    <row r="124" spans="1:8" x14ac:dyDescent="0.3">
      <c r="A124" s="120" t="s">
        <v>217</v>
      </c>
      <c r="B124" s="176">
        <v>0</v>
      </c>
      <c r="C124" s="176">
        <v>0</v>
      </c>
      <c r="D124" s="176">
        <v>0</v>
      </c>
      <c r="E124" s="176">
        <v>0</v>
      </c>
      <c r="F124" s="176">
        <v>0</v>
      </c>
      <c r="G124" s="176">
        <v>0</v>
      </c>
      <c r="H124" s="141" t="s">
        <v>650</v>
      </c>
    </row>
    <row r="125" spans="1:8" x14ac:dyDescent="0.3">
      <c r="A125" s="120" t="s">
        <v>218</v>
      </c>
      <c r="B125" s="176">
        <v>0</v>
      </c>
      <c r="C125" s="176">
        <v>0</v>
      </c>
      <c r="D125" s="176">
        <v>0</v>
      </c>
      <c r="E125" s="176">
        <v>0</v>
      </c>
      <c r="F125" s="176">
        <v>0</v>
      </c>
      <c r="G125" s="176">
        <v>0</v>
      </c>
      <c r="H125" s="141" t="s">
        <v>651</v>
      </c>
    </row>
    <row r="126" spans="1:8" x14ac:dyDescent="0.3">
      <c r="A126" s="120" t="s">
        <v>219</v>
      </c>
      <c r="B126" s="176">
        <v>0</v>
      </c>
      <c r="C126" s="176">
        <v>0</v>
      </c>
      <c r="D126" s="176">
        <v>0</v>
      </c>
      <c r="E126" s="176">
        <v>0</v>
      </c>
      <c r="F126" s="176">
        <v>0</v>
      </c>
      <c r="G126" s="176">
        <v>0</v>
      </c>
      <c r="H126" s="141" t="s">
        <v>652</v>
      </c>
    </row>
    <row r="127" spans="1:8" x14ac:dyDescent="0.3">
      <c r="A127" s="120" t="s">
        <v>220</v>
      </c>
      <c r="B127" s="176">
        <v>0</v>
      </c>
      <c r="C127" s="176">
        <v>0</v>
      </c>
      <c r="D127" s="176">
        <v>0</v>
      </c>
      <c r="E127" s="176">
        <v>0</v>
      </c>
      <c r="F127" s="176">
        <v>0</v>
      </c>
      <c r="G127" s="176">
        <v>0</v>
      </c>
      <c r="H127" s="141" t="s">
        <v>653</v>
      </c>
    </row>
    <row r="128" spans="1:8" x14ac:dyDescent="0.3">
      <c r="A128" s="120" t="s">
        <v>221</v>
      </c>
      <c r="B128" s="176">
        <v>0</v>
      </c>
      <c r="C128" s="176">
        <v>0</v>
      </c>
      <c r="D128" s="176">
        <v>0</v>
      </c>
      <c r="E128" s="176">
        <v>0</v>
      </c>
      <c r="F128" s="176">
        <v>0</v>
      </c>
      <c r="G128" s="176">
        <v>0</v>
      </c>
      <c r="H128" s="141" t="s">
        <v>654</v>
      </c>
    </row>
    <row r="129" spans="1:8" x14ac:dyDescent="0.3">
      <c r="A129" s="120" t="s">
        <v>222</v>
      </c>
      <c r="B129" s="176">
        <v>0</v>
      </c>
      <c r="C129" s="176">
        <v>0</v>
      </c>
      <c r="D129" s="176">
        <v>0</v>
      </c>
      <c r="E129" s="176">
        <v>0</v>
      </c>
      <c r="F129" s="176">
        <v>0</v>
      </c>
      <c r="G129" s="176">
        <v>0</v>
      </c>
      <c r="H129" s="141" t="s">
        <v>655</v>
      </c>
    </row>
    <row r="130" spans="1:8" x14ac:dyDescent="0.3">
      <c r="A130" s="120" t="s">
        <v>223</v>
      </c>
      <c r="B130" s="176">
        <v>0</v>
      </c>
      <c r="C130" s="176">
        <v>0</v>
      </c>
      <c r="D130" s="176">
        <v>0</v>
      </c>
      <c r="E130" s="176">
        <v>0</v>
      </c>
      <c r="F130" s="176">
        <v>0</v>
      </c>
      <c r="G130" s="176">
        <v>0</v>
      </c>
      <c r="H130" s="141" t="s">
        <v>656</v>
      </c>
    </row>
    <row r="131" spans="1:8" x14ac:dyDescent="0.3">
      <c r="A131" s="120" t="s">
        <v>224</v>
      </c>
      <c r="B131" s="176">
        <v>0</v>
      </c>
      <c r="C131" s="176">
        <v>0</v>
      </c>
      <c r="D131" s="176">
        <v>0</v>
      </c>
      <c r="E131" s="176">
        <v>0</v>
      </c>
      <c r="F131" s="176">
        <v>0</v>
      </c>
      <c r="G131" s="176">
        <v>0</v>
      </c>
      <c r="H131" s="141" t="s">
        <v>657</v>
      </c>
    </row>
    <row r="132" spans="1:8" x14ac:dyDescent="0.3">
      <c r="A132" s="120" t="s">
        <v>225</v>
      </c>
      <c r="B132" s="176">
        <v>0</v>
      </c>
      <c r="C132" s="176">
        <v>0</v>
      </c>
      <c r="D132" s="176">
        <v>0</v>
      </c>
      <c r="E132" s="176">
        <v>0</v>
      </c>
      <c r="F132" s="176">
        <v>0</v>
      </c>
      <c r="G132" s="176">
        <v>0</v>
      </c>
      <c r="H132" s="141" t="s">
        <v>658</v>
      </c>
    </row>
    <row r="133" spans="1:8" x14ac:dyDescent="0.3">
      <c r="A133" s="119" t="s">
        <v>226</v>
      </c>
      <c r="B133" s="176">
        <v>2956000</v>
      </c>
      <c r="C133" s="176">
        <v>0</v>
      </c>
      <c r="D133" s="176">
        <v>2956000</v>
      </c>
      <c r="E133" s="176">
        <v>1011751.63</v>
      </c>
      <c r="F133" s="176">
        <v>1011751.63</v>
      </c>
      <c r="G133" s="176">
        <v>1944248.37</v>
      </c>
      <c r="H133" s="140"/>
    </row>
    <row r="134" spans="1:8" x14ac:dyDescent="0.3">
      <c r="A134" s="120" t="s">
        <v>227</v>
      </c>
      <c r="B134" s="178">
        <v>2956000</v>
      </c>
      <c r="C134" s="178">
        <v>0</v>
      </c>
      <c r="D134" s="176">
        <v>2956000</v>
      </c>
      <c r="E134" s="178">
        <v>1011751.63</v>
      </c>
      <c r="F134" s="178">
        <v>1011751.63</v>
      </c>
      <c r="G134" s="176">
        <v>1944248.37</v>
      </c>
      <c r="H134" s="141" t="s">
        <v>659</v>
      </c>
    </row>
    <row r="135" spans="1:8" x14ac:dyDescent="0.3">
      <c r="A135" s="120" t="s">
        <v>228</v>
      </c>
      <c r="B135" s="176">
        <v>0</v>
      </c>
      <c r="C135" s="176">
        <v>0</v>
      </c>
      <c r="D135" s="176">
        <v>0</v>
      </c>
      <c r="E135" s="176">
        <v>0</v>
      </c>
      <c r="F135" s="176">
        <v>0</v>
      </c>
      <c r="G135" s="176">
        <v>0</v>
      </c>
      <c r="H135" s="141" t="s">
        <v>660</v>
      </c>
    </row>
    <row r="136" spans="1:8" x14ac:dyDescent="0.3">
      <c r="A136" s="120" t="s">
        <v>229</v>
      </c>
      <c r="B136" s="176">
        <v>0</v>
      </c>
      <c r="C136" s="176">
        <v>0</v>
      </c>
      <c r="D136" s="176">
        <v>0</v>
      </c>
      <c r="E136" s="176">
        <v>0</v>
      </c>
      <c r="F136" s="176">
        <v>0</v>
      </c>
      <c r="G136" s="176">
        <v>0</v>
      </c>
      <c r="H136" s="141" t="s">
        <v>661</v>
      </c>
    </row>
    <row r="137" spans="1:8" x14ac:dyDescent="0.3">
      <c r="A137" s="119" t="s">
        <v>230</v>
      </c>
      <c r="B137" s="176">
        <v>0</v>
      </c>
      <c r="C137" s="176">
        <v>0</v>
      </c>
      <c r="D137" s="176">
        <v>0</v>
      </c>
      <c r="E137" s="176">
        <v>0</v>
      </c>
      <c r="F137" s="176">
        <v>0</v>
      </c>
      <c r="G137" s="176">
        <v>0</v>
      </c>
      <c r="H137" s="140"/>
    </row>
    <row r="138" spans="1:8" x14ac:dyDescent="0.3">
      <c r="A138" s="120" t="s">
        <v>231</v>
      </c>
      <c r="B138" s="176">
        <v>0</v>
      </c>
      <c r="C138" s="176">
        <v>0</v>
      </c>
      <c r="D138" s="176">
        <v>0</v>
      </c>
      <c r="E138" s="176">
        <v>0</v>
      </c>
      <c r="F138" s="176">
        <v>0</v>
      </c>
      <c r="G138" s="176">
        <v>0</v>
      </c>
      <c r="H138" s="141" t="s">
        <v>662</v>
      </c>
    </row>
    <row r="139" spans="1:8" x14ac:dyDescent="0.3">
      <c r="A139" s="120" t="s">
        <v>232</v>
      </c>
      <c r="B139" s="176">
        <v>0</v>
      </c>
      <c r="C139" s="176">
        <v>0</v>
      </c>
      <c r="D139" s="176">
        <v>0</v>
      </c>
      <c r="E139" s="176">
        <v>0</v>
      </c>
      <c r="F139" s="176">
        <v>0</v>
      </c>
      <c r="G139" s="176">
        <v>0</v>
      </c>
      <c r="H139" s="141" t="s">
        <v>663</v>
      </c>
    </row>
    <row r="140" spans="1:8" x14ac:dyDescent="0.3">
      <c r="A140" s="120" t="s">
        <v>233</v>
      </c>
      <c r="B140" s="176">
        <v>0</v>
      </c>
      <c r="C140" s="176">
        <v>0</v>
      </c>
      <c r="D140" s="176">
        <v>0</v>
      </c>
      <c r="E140" s="176">
        <v>0</v>
      </c>
      <c r="F140" s="176">
        <v>0</v>
      </c>
      <c r="G140" s="176">
        <v>0</v>
      </c>
      <c r="H140" s="141" t="s">
        <v>664</v>
      </c>
    </row>
    <row r="141" spans="1:8" x14ac:dyDescent="0.3">
      <c r="A141" s="120" t="s">
        <v>234</v>
      </c>
      <c r="B141" s="176">
        <v>0</v>
      </c>
      <c r="C141" s="176">
        <v>0</v>
      </c>
      <c r="D141" s="176">
        <v>0</v>
      </c>
      <c r="E141" s="176">
        <v>0</v>
      </c>
      <c r="F141" s="176">
        <v>0</v>
      </c>
      <c r="G141" s="176">
        <v>0</v>
      </c>
      <c r="H141" s="141" t="s">
        <v>665</v>
      </c>
    </row>
    <row r="142" spans="1:8" x14ac:dyDescent="0.3">
      <c r="A142" s="120" t="s">
        <v>235</v>
      </c>
      <c r="B142" s="176">
        <v>0</v>
      </c>
      <c r="C142" s="176">
        <v>0</v>
      </c>
      <c r="D142" s="176">
        <v>0</v>
      </c>
      <c r="E142" s="176">
        <v>0</v>
      </c>
      <c r="F142" s="176">
        <v>0</v>
      </c>
      <c r="G142" s="176">
        <v>0</v>
      </c>
      <c r="H142" s="141" t="s">
        <v>666</v>
      </c>
    </row>
    <row r="143" spans="1:8" x14ac:dyDescent="0.3">
      <c r="A143" s="120" t="s">
        <v>236</v>
      </c>
      <c r="B143" s="176">
        <v>0</v>
      </c>
      <c r="C143" s="176">
        <v>0</v>
      </c>
      <c r="D143" s="176">
        <v>0</v>
      </c>
      <c r="E143" s="176">
        <v>0</v>
      </c>
      <c r="F143" s="176">
        <v>0</v>
      </c>
      <c r="G143" s="176">
        <v>0</v>
      </c>
      <c r="H143" s="141"/>
    </row>
    <row r="144" spans="1:8" x14ac:dyDescent="0.3">
      <c r="A144" s="120" t="s">
        <v>237</v>
      </c>
      <c r="B144" s="176">
        <v>0</v>
      </c>
      <c r="C144" s="176">
        <v>0</v>
      </c>
      <c r="D144" s="176">
        <v>0</v>
      </c>
      <c r="E144" s="176">
        <v>0</v>
      </c>
      <c r="F144" s="176">
        <v>0</v>
      </c>
      <c r="G144" s="176">
        <v>0</v>
      </c>
      <c r="H144" s="141" t="s">
        <v>667</v>
      </c>
    </row>
    <row r="145" spans="1:8" x14ac:dyDescent="0.3">
      <c r="A145" s="120" t="s">
        <v>238</v>
      </c>
      <c r="B145" s="176">
        <v>0</v>
      </c>
      <c r="C145" s="176">
        <v>0</v>
      </c>
      <c r="D145" s="176">
        <v>0</v>
      </c>
      <c r="E145" s="176">
        <v>0</v>
      </c>
      <c r="F145" s="176">
        <v>0</v>
      </c>
      <c r="G145" s="176">
        <v>0</v>
      </c>
      <c r="H145" s="141" t="s">
        <v>668</v>
      </c>
    </row>
    <row r="146" spans="1:8" x14ac:dyDescent="0.3">
      <c r="A146" s="119" t="s">
        <v>239</v>
      </c>
      <c r="B146" s="176">
        <v>0</v>
      </c>
      <c r="C146" s="176">
        <v>0</v>
      </c>
      <c r="D146" s="176">
        <v>0</v>
      </c>
      <c r="E146" s="176">
        <v>0</v>
      </c>
      <c r="F146" s="176">
        <v>0</v>
      </c>
      <c r="G146" s="176">
        <v>0</v>
      </c>
      <c r="H146" s="140"/>
    </row>
    <row r="147" spans="1:8" x14ac:dyDescent="0.3">
      <c r="A147" s="120" t="s">
        <v>240</v>
      </c>
      <c r="B147" s="176">
        <v>0</v>
      </c>
      <c r="C147" s="176">
        <v>0</v>
      </c>
      <c r="D147" s="176">
        <v>0</v>
      </c>
      <c r="E147" s="176">
        <v>0</v>
      </c>
      <c r="F147" s="176">
        <v>0</v>
      </c>
      <c r="G147" s="176">
        <v>0</v>
      </c>
      <c r="H147" s="141" t="s">
        <v>669</v>
      </c>
    </row>
    <row r="148" spans="1:8" x14ac:dyDescent="0.3">
      <c r="A148" s="120" t="s">
        <v>241</v>
      </c>
      <c r="B148" s="176">
        <v>0</v>
      </c>
      <c r="C148" s="176">
        <v>0</v>
      </c>
      <c r="D148" s="176">
        <v>0</v>
      </c>
      <c r="E148" s="176">
        <v>0</v>
      </c>
      <c r="F148" s="176">
        <v>0</v>
      </c>
      <c r="G148" s="176">
        <v>0</v>
      </c>
      <c r="H148" s="141" t="s">
        <v>670</v>
      </c>
    </row>
    <row r="149" spans="1:8" x14ac:dyDescent="0.3">
      <c r="A149" s="120" t="s">
        <v>242</v>
      </c>
      <c r="B149" s="176">
        <v>0</v>
      </c>
      <c r="C149" s="176">
        <v>0</v>
      </c>
      <c r="D149" s="176">
        <v>0</v>
      </c>
      <c r="E149" s="176">
        <v>0</v>
      </c>
      <c r="F149" s="176">
        <v>0</v>
      </c>
      <c r="G149" s="176">
        <v>0</v>
      </c>
      <c r="H149" s="141" t="s">
        <v>671</v>
      </c>
    </row>
    <row r="150" spans="1:8" x14ac:dyDescent="0.3">
      <c r="A150" s="119" t="s">
        <v>243</v>
      </c>
      <c r="B150" s="176">
        <v>0</v>
      </c>
      <c r="C150" s="176">
        <v>0</v>
      </c>
      <c r="D150" s="176">
        <v>0</v>
      </c>
      <c r="E150" s="176">
        <v>0</v>
      </c>
      <c r="F150" s="176">
        <v>0</v>
      </c>
      <c r="G150" s="176">
        <v>0</v>
      </c>
      <c r="H150" s="140"/>
    </row>
    <row r="151" spans="1:8" x14ac:dyDescent="0.3">
      <c r="A151" s="120" t="s">
        <v>244</v>
      </c>
      <c r="B151" s="176">
        <v>0</v>
      </c>
      <c r="C151" s="176">
        <v>0</v>
      </c>
      <c r="D151" s="176">
        <v>0</v>
      </c>
      <c r="E151" s="176">
        <v>0</v>
      </c>
      <c r="F151" s="176">
        <v>0</v>
      </c>
      <c r="G151" s="176">
        <v>0</v>
      </c>
      <c r="H151" s="141" t="s">
        <v>672</v>
      </c>
    </row>
    <row r="152" spans="1:8" x14ac:dyDescent="0.3">
      <c r="A152" s="120" t="s">
        <v>245</v>
      </c>
      <c r="B152" s="176">
        <v>0</v>
      </c>
      <c r="C152" s="176">
        <v>0</v>
      </c>
      <c r="D152" s="176">
        <v>0</v>
      </c>
      <c r="E152" s="176">
        <v>0</v>
      </c>
      <c r="F152" s="176">
        <v>0</v>
      </c>
      <c r="G152" s="176">
        <v>0</v>
      </c>
      <c r="H152" s="141" t="s">
        <v>673</v>
      </c>
    </row>
    <row r="153" spans="1:8" x14ac:dyDescent="0.3">
      <c r="A153" s="120" t="s">
        <v>246</v>
      </c>
      <c r="B153" s="176">
        <v>0</v>
      </c>
      <c r="C153" s="176">
        <v>0</v>
      </c>
      <c r="D153" s="176">
        <v>0</v>
      </c>
      <c r="E153" s="176">
        <v>0</v>
      </c>
      <c r="F153" s="176">
        <v>0</v>
      </c>
      <c r="G153" s="176">
        <v>0</v>
      </c>
      <c r="H153" s="141" t="s">
        <v>674</v>
      </c>
    </row>
    <row r="154" spans="1:8" x14ac:dyDescent="0.3">
      <c r="A154" s="123" t="s">
        <v>247</v>
      </c>
      <c r="B154" s="176">
        <v>0</v>
      </c>
      <c r="C154" s="176">
        <v>0</v>
      </c>
      <c r="D154" s="176">
        <v>0</v>
      </c>
      <c r="E154" s="176">
        <v>0</v>
      </c>
      <c r="F154" s="176">
        <v>0</v>
      </c>
      <c r="G154" s="176">
        <v>0</v>
      </c>
      <c r="H154" s="141" t="s">
        <v>675</v>
      </c>
    </row>
    <row r="155" spans="1:8" x14ac:dyDescent="0.3">
      <c r="A155" s="120" t="s">
        <v>248</v>
      </c>
      <c r="B155" s="176">
        <v>0</v>
      </c>
      <c r="C155" s="176">
        <v>0</v>
      </c>
      <c r="D155" s="176">
        <v>0</v>
      </c>
      <c r="E155" s="176">
        <v>0</v>
      </c>
      <c r="F155" s="176">
        <v>0</v>
      </c>
      <c r="G155" s="176">
        <v>0</v>
      </c>
      <c r="H155" s="141" t="s">
        <v>676</v>
      </c>
    </row>
    <row r="156" spans="1:8" x14ac:dyDescent="0.3">
      <c r="A156" s="120" t="s">
        <v>249</v>
      </c>
      <c r="B156" s="176">
        <v>0</v>
      </c>
      <c r="C156" s="176">
        <v>0</v>
      </c>
      <c r="D156" s="176">
        <v>0</v>
      </c>
      <c r="E156" s="176">
        <v>0</v>
      </c>
      <c r="F156" s="176">
        <v>0</v>
      </c>
      <c r="G156" s="176">
        <v>0</v>
      </c>
      <c r="H156" s="141" t="s">
        <v>677</v>
      </c>
    </row>
    <row r="157" spans="1:8" x14ac:dyDescent="0.3">
      <c r="A157" s="120" t="s">
        <v>250</v>
      </c>
      <c r="B157" s="176">
        <v>0</v>
      </c>
      <c r="C157" s="176">
        <v>0</v>
      </c>
      <c r="D157" s="176">
        <v>0</v>
      </c>
      <c r="E157" s="176">
        <v>0</v>
      </c>
      <c r="F157" s="176">
        <v>0</v>
      </c>
      <c r="G157" s="176">
        <v>0</v>
      </c>
      <c r="H157" s="141" t="s">
        <v>678</v>
      </c>
    </row>
    <row r="158" spans="1:8" x14ac:dyDescent="0.3">
      <c r="A158" s="124"/>
      <c r="B158" s="177"/>
      <c r="C158" s="177"/>
      <c r="D158" s="177"/>
      <c r="E158" s="177"/>
      <c r="F158" s="177"/>
      <c r="G158" s="177"/>
      <c r="H158" s="140"/>
    </row>
    <row r="159" spans="1:8" x14ac:dyDescent="0.3">
      <c r="A159" s="125" t="s">
        <v>252</v>
      </c>
      <c r="B159" s="175">
        <v>105371235</v>
      </c>
      <c r="C159" s="175">
        <v>0</v>
      </c>
      <c r="D159" s="175">
        <v>105371235</v>
      </c>
      <c r="E159" s="175">
        <v>22201489.599999998</v>
      </c>
      <c r="F159" s="175">
        <v>21384913.149999999</v>
      </c>
      <c r="G159" s="175">
        <v>83169745.400000006</v>
      </c>
      <c r="H159" s="140"/>
    </row>
    <row r="160" spans="1:8" x14ac:dyDescent="0.3">
      <c r="A160" s="10"/>
      <c r="B160" s="34"/>
      <c r="C160" s="34"/>
      <c r="D160" s="34"/>
      <c r="E160" s="34"/>
      <c r="F160" s="34"/>
      <c r="G160" s="34"/>
      <c r="H160" s="140"/>
    </row>
    <row r="161" spans="1:1" x14ac:dyDescent="0.3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showGridLines="0" topLeftCell="B21" zoomScale="80" zoomScaleNormal="80" workbookViewId="0">
      <selection activeCell="B9" sqref="B9:G36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47" t="s">
        <v>253</v>
      </c>
      <c r="B1" s="147"/>
      <c r="C1" s="147"/>
      <c r="D1" s="147"/>
      <c r="E1" s="147"/>
      <c r="F1" s="147"/>
      <c r="G1" s="147"/>
    </row>
    <row r="2" spans="1:7" x14ac:dyDescent="0.3">
      <c r="A2" s="152" t="s">
        <v>542</v>
      </c>
      <c r="B2" s="153"/>
      <c r="C2" s="153"/>
      <c r="D2" s="153"/>
      <c r="E2" s="153"/>
      <c r="F2" s="153"/>
      <c r="G2" s="154"/>
    </row>
    <row r="3" spans="1:7" x14ac:dyDescent="0.3">
      <c r="A3" s="155" t="s">
        <v>171</v>
      </c>
      <c r="B3" s="156"/>
      <c r="C3" s="156"/>
      <c r="D3" s="156"/>
      <c r="E3" s="156"/>
      <c r="F3" s="156"/>
      <c r="G3" s="157"/>
    </row>
    <row r="4" spans="1:7" x14ac:dyDescent="0.3">
      <c r="A4" s="155" t="s">
        <v>254</v>
      </c>
      <c r="B4" s="156"/>
      <c r="C4" s="156"/>
      <c r="D4" s="156"/>
      <c r="E4" s="156"/>
      <c r="F4" s="156"/>
      <c r="G4" s="157"/>
    </row>
    <row r="5" spans="1:7" x14ac:dyDescent="0.3">
      <c r="A5" s="155" t="s">
        <v>541</v>
      </c>
      <c r="B5" s="156"/>
      <c r="C5" s="156"/>
      <c r="D5" s="156"/>
      <c r="E5" s="156"/>
      <c r="F5" s="156"/>
      <c r="G5" s="157"/>
    </row>
    <row r="6" spans="1:7" x14ac:dyDescent="0.3">
      <c r="A6" s="158" t="s">
        <v>2</v>
      </c>
      <c r="B6" s="159"/>
      <c r="C6" s="159"/>
      <c r="D6" s="159"/>
      <c r="E6" s="159"/>
      <c r="F6" s="159"/>
      <c r="G6" s="160"/>
    </row>
    <row r="7" spans="1:7" x14ac:dyDescent="0.3">
      <c r="A7" s="149" t="s">
        <v>63</v>
      </c>
      <c r="B7" s="164" t="s">
        <v>173</v>
      </c>
      <c r="C7" s="164"/>
      <c r="D7" s="164"/>
      <c r="E7" s="164"/>
      <c r="F7" s="164"/>
      <c r="G7" s="165" t="s">
        <v>174</v>
      </c>
    </row>
    <row r="8" spans="1:7" ht="28.8" x14ac:dyDescent="0.3">
      <c r="A8" s="150"/>
      <c r="B8" s="61" t="s">
        <v>78</v>
      </c>
      <c r="C8" s="62" t="s">
        <v>104</v>
      </c>
      <c r="D8" s="61" t="s">
        <v>105</v>
      </c>
      <c r="E8" s="61" t="s">
        <v>61</v>
      </c>
      <c r="F8" s="61" t="s">
        <v>79</v>
      </c>
      <c r="G8" s="166"/>
    </row>
    <row r="9" spans="1:7" x14ac:dyDescent="0.3">
      <c r="A9" s="25" t="s">
        <v>255</v>
      </c>
      <c r="B9" s="179">
        <v>102415235</v>
      </c>
      <c r="C9" s="179">
        <v>8.7311491370201111E-11</v>
      </c>
      <c r="D9" s="179">
        <v>102415235</v>
      </c>
      <c r="E9" s="179">
        <v>21189737.969999999</v>
      </c>
      <c r="F9" s="179">
        <v>20373161.520000003</v>
      </c>
      <c r="G9" s="179">
        <v>81225497.030000016</v>
      </c>
    </row>
    <row r="10" spans="1:7" x14ac:dyDescent="0.3">
      <c r="A10" s="126" t="s">
        <v>256</v>
      </c>
      <c r="B10" s="183">
        <v>25693156</v>
      </c>
      <c r="C10" s="183">
        <v>-164000</v>
      </c>
      <c r="D10" s="180">
        <v>25529156</v>
      </c>
      <c r="E10" s="183">
        <v>6494788.54</v>
      </c>
      <c r="F10" s="183">
        <v>6310440.8399999999</v>
      </c>
      <c r="G10" s="180">
        <v>19034367.460000001</v>
      </c>
    </row>
    <row r="11" spans="1:7" x14ac:dyDescent="0.3">
      <c r="A11" s="126" t="s">
        <v>257</v>
      </c>
      <c r="B11" s="183">
        <v>10321064.5</v>
      </c>
      <c r="C11" s="183">
        <v>150000</v>
      </c>
      <c r="D11" s="180">
        <v>10471064.5</v>
      </c>
      <c r="E11" s="183">
        <v>2346353.44</v>
      </c>
      <c r="F11" s="183">
        <v>2283536.17</v>
      </c>
      <c r="G11" s="180">
        <v>8124711.0600000005</v>
      </c>
    </row>
    <row r="12" spans="1:7" x14ac:dyDescent="0.3">
      <c r="A12" s="126" t="s">
        <v>258</v>
      </c>
      <c r="B12" s="183">
        <v>2916449</v>
      </c>
      <c r="C12" s="183">
        <v>150000</v>
      </c>
      <c r="D12" s="180">
        <v>3066449</v>
      </c>
      <c r="E12" s="183">
        <v>1036200.24</v>
      </c>
      <c r="F12" s="183">
        <v>937820.56</v>
      </c>
      <c r="G12" s="180">
        <v>2030248.76</v>
      </c>
    </row>
    <row r="13" spans="1:7" x14ac:dyDescent="0.3">
      <c r="A13" s="126" t="s">
        <v>259</v>
      </c>
      <c r="B13" s="183">
        <v>1879926</v>
      </c>
      <c r="C13" s="183">
        <v>0</v>
      </c>
      <c r="D13" s="180">
        <v>1879926</v>
      </c>
      <c r="E13" s="183">
        <v>383897.03</v>
      </c>
      <c r="F13" s="183">
        <v>379136.42</v>
      </c>
      <c r="G13" s="180">
        <v>1496028.97</v>
      </c>
    </row>
    <row r="14" spans="1:7" x14ac:dyDescent="0.3">
      <c r="A14" s="126" t="s">
        <v>260</v>
      </c>
      <c r="B14" s="183">
        <v>4125707</v>
      </c>
      <c r="C14" s="183">
        <v>462381.79</v>
      </c>
      <c r="D14" s="180">
        <v>4588088.79</v>
      </c>
      <c r="E14" s="183">
        <v>1503362.22</v>
      </c>
      <c r="F14" s="183">
        <v>1490266.53</v>
      </c>
      <c r="G14" s="180">
        <v>3084726.5700000003</v>
      </c>
    </row>
    <row r="15" spans="1:7" x14ac:dyDescent="0.3">
      <c r="A15" s="126" t="s">
        <v>261</v>
      </c>
      <c r="B15" s="183">
        <v>5419525</v>
      </c>
      <c r="C15" s="183">
        <v>-715517.94</v>
      </c>
      <c r="D15" s="180">
        <v>4704007.0600000005</v>
      </c>
      <c r="E15" s="183">
        <v>971285.25</v>
      </c>
      <c r="F15" s="183">
        <v>961520.8</v>
      </c>
      <c r="G15" s="180">
        <v>3732721.8100000005</v>
      </c>
    </row>
    <row r="16" spans="1:7" x14ac:dyDescent="0.3">
      <c r="A16" s="126" t="s">
        <v>262</v>
      </c>
      <c r="B16" s="183">
        <v>4438891</v>
      </c>
      <c r="C16" s="183">
        <v>0</v>
      </c>
      <c r="D16" s="180">
        <v>4438891</v>
      </c>
      <c r="E16" s="183">
        <v>915591.35</v>
      </c>
      <c r="F16" s="183">
        <v>899465.2</v>
      </c>
      <c r="G16" s="180">
        <v>3523299.65</v>
      </c>
    </row>
    <row r="17" spans="1:7" x14ac:dyDescent="0.3">
      <c r="A17" s="126" t="s">
        <v>263</v>
      </c>
      <c r="B17" s="183">
        <v>13020579</v>
      </c>
      <c r="C17" s="183">
        <v>21136.15</v>
      </c>
      <c r="D17" s="180">
        <v>13041715.15</v>
      </c>
      <c r="E17" s="183">
        <v>2856342.23</v>
      </c>
      <c r="F17" s="183">
        <v>2576155.7599999998</v>
      </c>
      <c r="G17" s="180">
        <v>10185372.92</v>
      </c>
    </row>
    <row r="18" spans="1:7" x14ac:dyDescent="0.3">
      <c r="A18" s="82" t="s">
        <v>21</v>
      </c>
      <c r="B18" s="183">
        <v>1853512</v>
      </c>
      <c r="C18" s="183">
        <v>0</v>
      </c>
      <c r="D18" s="180">
        <v>1853512</v>
      </c>
      <c r="E18" s="183">
        <v>490030.41</v>
      </c>
      <c r="F18" s="183">
        <v>398861.38</v>
      </c>
      <c r="G18" s="180">
        <v>1363481.59</v>
      </c>
    </row>
    <row r="19" spans="1:7" x14ac:dyDescent="0.3">
      <c r="A19" s="57" t="s">
        <v>264</v>
      </c>
      <c r="B19" s="183">
        <v>7536595</v>
      </c>
      <c r="C19" s="183">
        <v>96000</v>
      </c>
      <c r="D19" s="180">
        <v>7632595</v>
      </c>
      <c r="E19" s="183">
        <v>1689888.54</v>
      </c>
      <c r="F19" s="183">
        <v>1664450.53</v>
      </c>
      <c r="G19" s="180">
        <v>5942706.46</v>
      </c>
    </row>
    <row r="20" spans="1:7" x14ac:dyDescent="0.3">
      <c r="A20" s="126" t="s">
        <v>256</v>
      </c>
      <c r="B20" s="183">
        <v>4858208</v>
      </c>
      <c r="C20" s="183">
        <v>0</v>
      </c>
      <c r="D20" s="180">
        <v>4858208</v>
      </c>
      <c r="E20" s="183">
        <v>790650.9</v>
      </c>
      <c r="F20" s="183">
        <v>774153.41</v>
      </c>
      <c r="G20" s="180">
        <v>4067557.1</v>
      </c>
    </row>
    <row r="21" spans="1:7" x14ac:dyDescent="0.3">
      <c r="A21" s="126" t="s">
        <v>257</v>
      </c>
      <c r="B21" s="183">
        <v>15558538.5</v>
      </c>
      <c r="C21" s="183">
        <v>0</v>
      </c>
      <c r="D21" s="180">
        <v>15558538.5</v>
      </c>
      <c r="E21" s="183">
        <v>1533013.93</v>
      </c>
      <c r="F21" s="183">
        <v>1520244.05</v>
      </c>
      <c r="G21" s="180">
        <v>14025524.57</v>
      </c>
    </row>
    <row r="22" spans="1:7" x14ac:dyDescent="0.3">
      <c r="A22" s="126" t="s">
        <v>258</v>
      </c>
      <c r="B22" s="183">
        <v>2829162</v>
      </c>
      <c r="C22" s="183">
        <v>0</v>
      </c>
      <c r="D22" s="180">
        <v>2829162</v>
      </c>
      <c r="E22" s="183">
        <v>98847.8</v>
      </c>
      <c r="F22" s="183">
        <v>98722.46</v>
      </c>
      <c r="G22" s="180">
        <v>2730314.2</v>
      </c>
    </row>
    <row r="23" spans="1:7" x14ac:dyDescent="0.3">
      <c r="A23" s="126" t="s">
        <v>259</v>
      </c>
      <c r="B23" s="183">
        <v>1113532</v>
      </c>
      <c r="C23" s="183">
        <v>0</v>
      </c>
      <c r="D23" s="180">
        <v>1113532</v>
      </c>
      <c r="E23" s="183">
        <v>78657.429999999993</v>
      </c>
      <c r="F23" s="183">
        <v>77684.09</v>
      </c>
      <c r="G23" s="180">
        <v>1034874.5700000001</v>
      </c>
    </row>
    <row r="24" spans="1:7" x14ac:dyDescent="0.3">
      <c r="A24" s="126" t="s">
        <v>260</v>
      </c>
      <c r="B24" s="183">
        <v>850390</v>
      </c>
      <c r="C24" s="183">
        <v>0</v>
      </c>
      <c r="D24" s="180">
        <v>850390</v>
      </c>
      <c r="E24" s="183">
        <v>828.66</v>
      </c>
      <c r="F24" s="183">
        <v>703.32</v>
      </c>
      <c r="G24" s="180">
        <v>849561.34</v>
      </c>
    </row>
    <row r="25" spans="1:7" x14ac:dyDescent="0.3">
      <c r="A25" s="126" t="s">
        <v>261</v>
      </c>
      <c r="B25" s="181"/>
      <c r="C25" s="181"/>
      <c r="D25" s="181"/>
      <c r="E25" s="181"/>
      <c r="F25" s="181"/>
      <c r="G25" s="181"/>
    </row>
    <row r="26" spans="1:7" x14ac:dyDescent="0.3">
      <c r="A26" s="126" t="s">
        <v>262</v>
      </c>
      <c r="B26" s="182">
        <v>2956000</v>
      </c>
      <c r="C26" s="182">
        <v>0</v>
      </c>
      <c r="D26" s="182">
        <v>2956000</v>
      </c>
      <c r="E26" s="182">
        <v>1011751.63</v>
      </c>
      <c r="F26" s="182">
        <v>1011751.63</v>
      </c>
      <c r="G26" s="182">
        <v>1944248.37</v>
      </c>
    </row>
    <row r="27" spans="1:7" x14ac:dyDescent="0.3">
      <c r="A27" s="126" t="s">
        <v>263</v>
      </c>
      <c r="B27" s="183">
        <v>2956000</v>
      </c>
      <c r="C27" s="183">
        <v>0</v>
      </c>
      <c r="D27" s="180">
        <v>2956000</v>
      </c>
      <c r="E27" s="183">
        <v>1011751.63</v>
      </c>
      <c r="F27" s="183">
        <v>1011751.63</v>
      </c>
      <c r="G27" s="180">
        <v>1944248.37</v>
      </c>
    </row>
    <row r="28" spans="1:7" x14ac:dyDescent="0.3">
      <c r="A28" s="82" t="s">
        <v>21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</row>
    <row r="29" spans="1:7" x14ac:dyDescent="0.3">
      <c r="A29" s="57" t="s">
        <v>252</v>
      </c>
      <c r="B29" s="180">
        <v>0</v>
      </c>
      <c r="C29" s="180">
        <v>0</v>
      </c>
      <c r="D29" s="180">
        <v>0</v>
      </c>
      <c r="E29" s="180">
        <v>0</v>
      </c>
      <c r="F29" s="180">
        <v>0</v>
      </c>
      <c r="G29" s="180">
        <v>0</v>
      </c>
    </row>
    <row r="30" spans="1:7" x14ac:dyDescent="0.3">
      <c r="A30" s="10"/>
      <c r="B30" s="180">
        <v>0</v>
      </c>
      <c r="C30" s="180">
        <v>0</v>
      </c>
      <c r="D30" s="180">
        <v>0</v>
      </c>
      <c r="E30" s="180">
        <v>0</v>
      </c>
      <c r="F30" s="180">
        <v>0</v>
      </c>
      <c r="G30" s="180">
        <v>0</v>
      </c>
    </row>
    <row r="31" spans="1:7" x14ac:dyDescent="0.3">
      <c r="A31" t="s">
        <v>31</v>
      </c>
      <c r="B31" s="180">
        <v>0</v>
      </c>
      <c r="C31" s="180">
        <v>0</v>
      </c>
      <c r="D31" s="180">
        <v>0</v>
      </c>
      <c r="E31" s="180">
        <v>0</v>
      </c>
      <c r="F31" s="180">
        <v>0</v>
      </c>
      <c r="G31" s="180">
        <v>0</v>
      </c>
    </row>
    <row r="32" spans="1:7" x14ac:dyDescent="0.3">
      <c r="B32" s="180">
        <v>0</v>
      </c>
      <c r="C32" s="180">
        <v>0</v>
      </c>
      <c r="D32" s="180">
        <v>0</v>
      </c>
      <c r="E32" s="180">
        <v>0</v>
      </c>
      <c r="F32" s="180">
        <v>0</v>
      </c>
      <c r="G32" s="180">
        <v>0</v>
      </c>
    </row>
    <row r="33" spans="2:7" x14ac:dyDescent="0.3">
      <c r="B33" s="180">
        <v>0</v>
      </c>
      <c r="C33" s="180">
        <v>0</v>
      </c>
      <c r="D33" s="180">
        <v>0</v>
      </c>
      <c r="E33" s="180">
        <v>0</v>
      </c>
      <c r="F33" s="180">
        <v>0</v>
      </c>
      <c r="G33" s="180">
        <v>0</v>
      </c>
    </row>
    <row r="34" spans="2:7" x14ac:dyDescent="0.3">
      <c r="B34" s="180">
        <v>0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</row>
    <row r="35" spans="2:7" x14ac:dyDescent="0.3">
      <c r="B35" s="181"/>
      <c r="C35" s="181"/>
      <c r="D35" s="180">
        <v>0</v>
      </c>
      <c r="E35" s="180"/>
      <c r="F35" s="180"/>
      <c r="G35" s="180">
        <v>0</v>
      </c>
    </row>
    <row r="36" spans="2:7" x14ac:dyDescent="0.3">
      <c r="B36" s="182">
        <v>105371235</v>
      </c>
      <c r="C36" s="182">
        <v>8.7311491370201111E-11</v>
      </c>
      <c r="D36" s="182">
        <v>105371235</v>
      </c>
      <c r="E36" s="182">
        <v>22201489.599999998</v>
      </c>
      <c r="F36" s="182">
        <v>21384913.150000002</v>
      </c>
      <c r="G36" s="182">
        <v>83169745.400000006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topLeftCell="C54" zoomScale="80" zoomScaleNormal="80" workbookViewId="0">
      <selection activeCell="B9" sqref="B9:G77"/>
    </sheetView>
  </sheetViews>
  <sheetFormatPr baseColWidth="10" defaultRowHeight="14.4" x14ac:dyDescent="0.3"/>
  <cols>
    <col min="1" max="1" width="65.6640625" customWidth="1"/>
    <col min="2" max="7" width="22" customWidth="1"/>
    <col min="8" max="8" width="11.5546875" style="139"/>
  </cols>
  <sheetData>
    <row r="1" spans="1:8" ht="51" customHeight="1" x14ac:dyDescent="0.3">
      <c r="A1" s="167" t="s">
        <v>265</v>
      </c>
      <c r="B1" s="168"/>
      <c r="C1" s="168"/>
      <c r="D1" s="168"/>
      <c r="E1" s="168"/>
      <c r="F1" s="168"/>
      <c r="G1" s="168"/>
    </row>
    <row r="2" spans="1:8" x14ac:dyDescent="0.3">
      <c r="A2" s="152" t="s">
        <v>542</v>
      </c>
      <c r="B2" s="153"/>
      <c r="C2" s="153"/>
      <c r="D2" s="153"/>
      <c r="E2" s="153"/>
      <c r="F2" s="153"/>
      <c r="G2" s="154"/>
    </row>
    <row r="3" spans="1:8" x14ac:dyDescent="0.3">
      <c r="A3" s="155" t="s">
        <v>266</v>
      </c>
      <c r="B3" s="156"/>
      <c r="C3" s="156"/>
      <c r="D3" s="156"/>
      <c r="E3" s="156"/>
      <c r="F3" s="156"/>
      <c r="G3" s="157"/>
    </row>
    <row r="4" spans="1:8" x14ac:dyDescent="0.3">
      <c r="A4" s="155" t="s">
        <v>267</v>
      </c>
      <c r="B4" s="156"/>
      <c r="C4" s="156"/>
      <c r="D4" s="156"/>
      <c r="E4" s="156"/>
      <c r="F4" s="156"/>
      <c r="G4" s="157"/>
    </row>
    <row r="5" spans="1:8" x14ac:dyDescent="0.3">
      <c r="A5" s="155" t="s">
        <v>541</v>
      </c>
      <c r="B5" s="156"/>
      <c r="C5" s="156"/>
      <c r="D5" s="156"/>
      <c r="E5" s="156"/>
      <c r="F5" s="156"/>
      <c r="G5" s="157"/>
    </row>
    <row r="6" spans="1:8" x14ac:dyDescent="0.3">
      <c r="A6" s="158" t="s">
        <v>2</v>
      </c>
      <c r="B6" s="159"/>
      <c r="C6" s="159"/>
      <c r="D6" s="159"/>
      <c r="E6" s="159"/>
      <c r="F6" s="159"/>
      <c r="G6" s="160"/>
    </row>
    <row r="7" spans="1:8" x14ac:dyDescent="0.3">
      <c r="A7" s="156" t="s">
        <v>63</v>
      </c>
      <c r="B7" s="158" t="s">
        <v>173</v>
      </c>
      <c r="C7" s="159"/>
      <c r="D7" s="159"/>
      <c r="E7" s="159"/>
      <c r="F7" s="160"/>
      <c r="G7" s="145" t="s">
        <v>174</v>
      </c>
    </row>
    <row r="8" spans="1:8" ht="28.8" x14ac:dyDescent="0.3">
      <c r="A8" s="156"/>
      <c r="B8" s="59" t="s">
        <v>78</v>
      </c>
      <c r="C8" s="60" t="s">
        <v>268</v>
      </c>
      <c r="D8" s="59" t="s">
        <v>176</v>
      </c>
      <c r="E8" s="59" t="s">
        <v>61</v>
      </c>
      <c r="F8" s="35" t="s">
        <v>79</v>
      </c>
      <c r="G8" s="144"/>
    </row>
    <row r="9" spans="1:8" x14ac:dyDescent="0.3">
      <c r="A9" s="25" t="s">
        <v>269</v>
      </c>
      <c r="B9" s="184">
        <v>102415235</v>
      </c>
      <c r="C9" s="184">
        <v>0</v>
      </c>
      <c r="D9" s="184">
        <v>102415235</v>
      </c>
      <c r="E9" s="184">
        <v>21189737.969999999</v>
      </c>
      <c r="F9" s="184">
        <v>20373161.52</v>
      </c>
      <c r="G9" s="184">
        <v>81225497.030000001</v>
      </c>
    </row>
    <row r="10" spans="1:8" x14ac:dyDescent="0.3">
      <c r="A10" s="55" t="s">
        <v>270</v>
      </c>
      <c r="B10" s="185">
        <v>28587593</v>
      </c>
      <c r="C10" s="185">
        <v>-694381.79</v>
      </c>
      <c r="D10" s="185">
        <v>27893211.210000001</v>
      </c>
      <c r="E10" s="185">
        <v>5534698.3900000006</v>
      </c>
      <c r="F10" s="185">
        <v>5211998.49</v>
      </c>
      <c r="G10" s="185">
        <v>22358512.82</v>
      </c>
    </row>
    <row r="11" spans="1:8" x14ac:dyDescent="0.3">
      <c r="A11" s="115" t="s">
        <v>271</v>
      </c>
      <c r="B11" s="185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  <c r="H11" s="36" t="s">
        <v>272</v>
      </c>
    </row>
    <row r="12" spans="1:8" x14ac:dyDescent="0.3">
      <c r="A12" s="115" t="s">
        <v>273</v>
      </c>
      <c r="B12" s="185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  <c r="H12" s="36" t="s">
        <v>274</v>
      </c>
    </row>
    <row r="13" spans="1:8" x14ac:dyDescent="0.3">
      <c r="A13" s="115" t="s">
        <v>275</v>
      </c>
      <c r="B13" s="185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  <c r="H13" s="36" t="s">
        <v>276</v>
      </c>
    </row>
    <row r="14" spans="1:8" x14ac:dyDescent="0.3">
      <c r="A14" s="115" t="s">
        <v>277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36" t="s">
        <v>278</v>
      </c>
    </row>
    <row r="15" spans="1:8" x14ac:dyDescent="0.3">
      <c r="A15" s="115" t="s">
        <v>279</v>
      </c>
      <c r="B15" s="189">
        <v>23729385</v>
      </c>
      <c r="C15" s="189">
        <v>-694381.79</v>
      </c>
      <c r="D15" s="185">
        <v>23035003.210000001</v>
      </c>
      <c r="E15" s="189">
        <v>4744047.49</v>
      </c>
      <c r="F15" s="189">
        <v>4437845.08</v>
      </c>
      <c r="G15" s="185">
        <v>18290955.719999999</v>
      </c>
      <c r="H15" s="36" t="s">
        <v>280</v>
      </c>
    </row>
    <row r="16" spans="1:8" x14ac:dyDescent="0.3">
      <c r="A16" s="115" t="s">
        <v>281</v>
      </c>
      <c r="B16" s="185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  <c r="H16" s="36" t="s">
        <v>282</v>
      </c>
    </row>
    <row r="17" spans="1:8" x14ac:dyDescent="0.3">
      <c r="A17" s="115" t="s">
        <v>283</v>
      </c>
      <c r="B17" s="185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  <c r="H17" s="36" t="s">
        <v>284</v>
      </c>
    </row>
    <row r="18" spans="1:8" x14ac:dyDescent="0.3">
      <c r="A18" s="115" t="s">
        <v>285</v>
      </c>
      <c r="B18" s="189">
        <v>4858208</v>
      </c>
      <c r="C18" s="189">
        <v>0</v>
      </c>
      <c r="D18" s="185">
        <v>4858208</v>
      </c>
      <c r="E18" s="189">
        <v>790650.9</v>
      </c>
      <c r="F18" s="189">
        <v>774153.41</v>
      </c>
      <c r="G18" s="185">
        <v>4067557.1</v>
      </c>
      <c r="H18" s="36" t="s">
        <v>286</v>
      </c>
    </row>
    <row r="19" spans="1:8" x14ac:dyDescent="0.3">
      <c r="A19" s="55" t="s">
        <v>287</v>
      </c>
      <c r="B19" s="185">
        <v>73827642</v>
      </c>
      <c r="C19" s="185">
        <v>694381.79</v>
      </c>
      <c r="D19" s="185">
        <v>74522023.789999992</v>
      </c>
      <c r="E19" s="185">
        <v>15655039.58</v>
      </c>
      <c r="F19" s="185">
        <v>15161163.029999999</v>
      </c>
      <c r="G19" s="185">
        <v>58866984.210000001</v>
      </c>
      <c r="H19" s="140"/>
    </row>
    <row r="20" spans="1:8" x14ac:dyDescent="0.3">
      <c r="A20" s="115" t="s">
        <v>543</v>
      </c>
      <c r="B20" s="189">
        <v>13515814</v>
      </c>
      <c r="C20" s="189">
        <v>558381.79</v>
      </c>
      <c r="D20" s="185">
        <v>14074195.789999999</v>
      </c>
      <c r="E20" s="189">
        <v>3683281.17</v>
      </c>
      <c r="F20" s="189">
        <v>3553578.44</v>
      </c>
      <c r="G20" s="185">
        <v>10390914.619999999</v>
      </c>
      <c r="H20" s="36" t="s">
        <v>289</v>
      </c>
    </row>
    <row r="21" spans="1:8" x14ac:dyDescent="0.3">
      <c r="A21" s="115" t="s">
        <v>290</v>
      </c>
      <c r="B21" s="189">
        <v>60311828</v>
      </c>
      <c r="C21" s="189">
        <v>136000</v>
      </c>
      <c r="D21" s="185">
        <v>60447828</v>
      </c>
      <c r="E21" s="189">
        <v>11971758.41</v>
      </c>
      <c r="F21" s="189">
        <v>11607584.59</v>
      </c>
      <c r="G21" s="185">
        <v>48476069.590000004</v>
      </c>
      <c r="H21" s="36" t="s">
        <v>291</v>
      </c>
    </row>
    <row r="22" spans="1:8" x14ac:dyDescent="0.3">
      <c r="A22" s="115" t="s">
        <v>292</v>
      </c>
      <c r="B22" s="185">
        <v>0</v>
      </c>
      <c r="C22" s="185">
        <v>0</v>
      </c>
      <c r="D22" s="185">
        <v>0</v>
      </c>
      <c r="E22" s="185">
        <v>0</v>
      </c>
      <c r="F22" s="185">
        <v>0</v>
      </c>
      <c r="G22" s="185">
        <v>0</v>
      </c>
      <c r="H22" s="36" t="s">
        <v>293</v>
      </c>
    </row>
    <row r="23" spans="1:8" x14ac:dyDescent="0.3">
      <c r="A23" s="115" t="s">
        <v>294</v>
      </c>
      <c r="B23" s="185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  <c r="H23" s="36" t="s">
        <v>295</v>
      </c>
    </row>
    <row r="24" spans="1:8" x14ac:dyDescent="0.3">
      <c r="A24" s="115" t="s">
        <v>297</v>
      </c>
      <c r="B24" s="185">
        <v>0</v>
      </c>
      <c r="C24" s="185">
        <v>0</v>
      </c>
      <c r="D24" s="185">
        <v>0</v>
      </c>
      <c r="E24" s="185">
        <v>0</v>
      </c>
      <c r="F24" s="185">
        <v>0</v>
      </c>
      <c r="G24" s="185">
        <v>0</v>
      </c>
      <c r="H24" s="36" t="s">
        <v>296</v>
      </c>
    </row>
    <row r="25" spans="1:8" x14ac:dyDescent="0.3">
      <c r="A25" s="115" t="s">
        <v>298</v>
      </c>
      <c r="B25" s="185">
        <v>0</v>
      </c>
      <c r="C25" s="185">
        <v>0</v>
      </c>
      <c r="D25" s="185">
        <v>0</v>
      </c>
      <c r="E25" s="185">
        <v>0</v>
      </c>
      <c r="F25" s="185">
        <v>0</v>
      </c>
      <c r="G25" s="185">
        <v>0</v>
      </c>
      <c r="H25" s="36" t="s">
        <v>299</v>
      </c>
    </row>
    <row r="26" spans="1:8" x14ac:dyDescent="0.3">
      <c r="A26" s="115" t="s">
        <v>300</v>
      </c>
      <c r="B26" s="185">
        <v>0</v>
      </c>
      <c r="C26" s="185">
        <v>0</v>
      </c>
      <c r="D26" s="185">
        <v>0</v>
      </c>
      <c r="E26" s="185">
        <v>0</v>
      </c>
      <c r="F26" s="185">
        <v>0</v>
      </c>
      <c r="G26" s="185">
        <v>0</v>
      </c>
      <c r="H26" s="36" t="s">
        <v>301</v>
      </c>
    </row>
    <row r="27" spans="1:8" x14ac:dyDescent="0.3">
      <c r="A27" s="55" t="s">
        <v>302</v>
      </c>
      <c r="B27" s="185">
        <v>0</v>
      </c>
      <c r="C27" s="185">
        <v>0</v>
      </c>
      <c r="D27" s="185">
        <v>0</v>
      </c>
      <c r="E27" s="185">
        <v>0</v>
      </c>
      <c r="F27" s="185">
        <v>0</v>
      </c>
      <c r="G27" s="185">
        <v>0</v>
      </c>
      <c r="H27" s="140"/>
    </row>
    <row r="28" spans="1:8" x14ac:dyDescent="0.3">
      <c r="A28" s="116" t="s">
        <v>303</v>
      </c>
      <c r="B28" s="185">
        <v>0</v>
      </c>
      <c r="C28" s="185">
        <v>0</v>
      </c>
      <c r="D28" s="185">
        <v>0</v>
      </c>
      <c r="E28" s="185">
        <v>0</v>
      </c>
      <c r="F28" s="185">
        <v>0</v>
      </c>
      <c r="G28" s="185">
        <v>0</v>
      </c>
      <c r="H28" s="36" t="s">
        <v>304</v>
      </c>
    </row>
    <row r="29" spans="1:8" x14ac:dyDescent="0.3">
      <c r="A29" s="115" t="s">
        <v>305</v>
      </c>
      <c r="B29" s="185">
        <v>0</v>
      </c>
      <c r="C29" s="185">
        <v>0</v>
      </c>
      <c r="D29" s="185">
        <v>0</v>
      </c>
      <c r="E29" s="185">
        <v>0</v>
      </c>
      <c r="F29" s="185">
        <v>0</v>
      </c>
      <c r="G29" s="185">
        <v>0</v>
      </c>
      <c r="H29" s="36" t="s">
        <v>306</v>
      </c>
    </row>
    <row r="30" spans="1:8" x14ac:dyDescent="0.3">
      <c r="A30" s="115" t="s">
        <v>308</v>
      </c>
      <c r="B30" s="185">
        <v>0</v>
      </c>
      <c r="C30" s="185">
        <v>0</v>
      </c>
      <c r="D30" s="185">
        <v>0</v>
      </c>
      <c r="E30" s="185">
        <v>0</v>
      </c>
      <c r="F30" s="185">
        <v>0</v>
      </c>
      <c r="G30" s="185">
        <v>0</v>
      </c>
      <c r="H30" s="36" t="s">
        <v>307</v>
      </c>
    </row>
    <row r="31" spans="1:8" x14ac:dyDescent="0.3">
      <c r="A31" s="115" t="s">
        <v>309</v>
      </c>
      <c r="B31" s="185">
        <v>0</v>
      </c>
      <c r="C31" s="185">
        <v>0</v>
      </c>
      <c r="D31" s="185">
        <v>0</v>
      </c>
      <c r="E31" s="185">
        <v>0</v>
      </c>
      <c r="F31" s="185">
        <v>0</v>
      </c>
      <c r="G31" s="185">
        <v>0</v>
      </c>
      <c r="H31" s="36" t="s">
        <v>310</v>
      </c>
    </row>
    <row r="32" spans="1:8" x14ac:dyDescent="0.3">
      <c r="A32" s="115" t="s">
        <v>311</v>
      </c>
      <c r="B32" s="185">
        <v>0</v>
      </c>
      <c r="C32" s="185">
        <v>0</v>
      </c>
      <c r="D32" s="185">
        <v>0</v>
      </c>
      <c r="E32" s="185">
        <v>0</v>
      </c>
      <c r="F32" s="185">
        <v>0</v>
      </c>
      <c r="G32" s="185">
        <v>0</v>
      </c>
      <c r="H32" s="36" t="s">
        <v>312</v>
      </c>
    </row>
    <row r="33" spans="1:8" x14ac:dyDescent="0.3">
      <c r="A33" s="115" t="s">
        <v>313</v>
      </c>
      <c r="B33" s="185">
        <v>0</v>
      </c>
      <c r="C33" s="185">
        <v>0</v>
      </c>
      <c r="D33" s="185">
        <v>0</v>
      </c>
      <c r="E33" s="185">
        <v>0</v>
      </c>
      <c r="F33" s="185">
        <v>0</v>
      </c>
      <c r="G33" s="185">
        <v>0</v>
      </c>
      <c r="H33" s="36" t="s">
        <v>314</v>
      </c>
    </row>
    <row r="34" spans="1:8" x14ac:dyDescent="0.3">
      <c r="A34" s="115" t="s">
        <v>315</v>
      </c>
      <c r="B34" s="185">
        <v>0</v>
      </c>
      <c r="C34" s="185">
        <v>0</v>
      </c>
      <c r="D34" s="185">
        <v>0</v>
      </c>
      <c r="E34" s="185">
        <v>0</v>
      </c>
      <c r="F34" s="185">
        <v>0</v>
      </c>
      <c r="G34" s="185">
        <v>0</v>
      </c>
      <c r="H34" s="36" t="s">
        <v>316</v>
      </c>
    </row>
    <row r="35" spans="1:8" x14ac:dyDescent="0.3">
      <c r="A35" s="115" t="s">
        <v>317</v>
      </c>
      <c r="B35" s="185">
        <v>0</v>
      </c>
      <c r="C35" s="185">
        <v>0</v>
      </c>
      <c r="D35" s="185">
        <v>0</v>
      </c>
      <c r="E35" s="185">
        <v>0</v>
      </c>
      <c r="F35" s="185">
        <v>0</v>
      </c>
      <c r="G35" s="185">
        <v>0</v>
      </c>
      <c r="H35" s="36" t="s">
        <v>318</v>
      </c>
    </row>
    <row r="36" spans="1:8" x14ac:dyDescent="0.3">
      <c r="A36" s="115" t="s">
        <v>319</v>
      </c>
      <c r="B36" s="185">
        <v>0</v>
      </c>
      <c r="C36" s="185">
        <v>0</v>
      </c>
      <c r="D36" s="185">
        <v>0</v>
      </c>
      <c r="E36" s="185">
        <v>0</v>
      </c>
      <c r="F36" s="185">
        <v>0</v>
      </c>
      <c r="G36" s="185">
        <v>0</v>
      </c>
      <c r="H36" s="36" t="s">
        <v>320</v>
      </c>
    </row>
    <row r="37" spans="1:8" ht="36" customHeight="1" x14ac:dyDescent="0.3">
      <c r="A37" s="56" t="s">
        <v>321</v>
      </c>
      <c r="B37" s="185">
        <v>0</v>
      </c>
      <c r="C37" s="185">
        <v>0</v>
      </c>
      <c r="D37" s="185">
        <v>0</v>
      </c>
      <c r="E37" s="185">
        <v>0</v>
      </c>
      <c r="F37" s="185">
        <v>0</v>
      </c>
      <c r="G37" s="185">
        <v>0</v>
      </c>
      <c r="H37" s="140"/>
    </row>
    <row r="38" spans="1:8" ht="28.8" x14ac:dyDescent="0.3">
      <c r="A38" s="116" t="s">
        <v>322</v>
      </c>
      <c r="B38" s="185">
        <v>0</v>
      </c>
      <c r="C38" s="185">
        <v>0</v>
      </c>
      <c r="D38" s="185">
        <v>0</v>
      </c>
      <c r="E38" s="185">
        <v>0</v>
      </c>
      <c r="F38" s="185">
        <v>0</v>
      </c>
      <c r="G38" s="185">
        <v>0</v>
      </c>
      <c r="H38" s="36" t="s">
        <v>323</v>
      </c>
    </row>
    <row r="39" spans="1:8" ht="28.8" x14ac:dyDescent="0.3">
      <c r="A39" s="116" t="s">
        <v>324</v>
      </c>
      <c r="B39" s="185">
        <v>0</v>
      </c>
      <c r="C39" s="185">
        <v>0</v>
      </c>
      <c r="D39" s="185">
        <v>0</v>
      </c>
      <c r="E39" s="185">
        <v>0</v>
      </c>
      <c r="F39" s="185">
        <v>0</v>
      </c>
      <c r="G39" s="185">
        <v>0</v>
      </c>
      <c r="H39" s="36" t="s">
        <v>325</v>
      </c>
    </row>
    <row r="40" spans="1:8" x14ac:dyDescent="0.3">
      <c r="A40" s="116" t="s">
        <v>326</v>
      </c>
      <c r="B40" s="185">
        <v>0</v>
      </c>
      <c r="C40" s="185">
        <v>0</v>
      </c>
      <c r="D40" s="185">
        <v>0</v>
      </c>
      <c r="E40" s="185">
        <v>0</v>
      </c>
      <c r="F40" s="185">
        <v>0</v>
      </c>
      <c r="G40" s="185">
        <v>0</v>
      </c>
      <c r="H40" s="36" t="s">
        <v>327</v>
      </c>
    </row>
    <row r="41" spans="1:8" x14ac:dyDescent="0.3">
      <c r="A41" s="116" t="s">
        <v>328</v>
      </c>
      <c r="B41" s="185">
        <v>0</v>
      </c>
      <c r="C41" s="185">
        <v>0</v>
      </c>
      <c r="D41" s="185">
        <v>0</v>
      </c>
      <c r="E41" s="185">
        <v>0</v>
      </c>
      <c r="F41" s="185">
        <v>0</v>
      </c>
      <c r="G41" s="185">
        <v>0</v>
      </c>
      <c r="H41" s="36" t="s">
        <v>329</v>
      </c>
    </row>
    <row r="42" spans="1:8" x14ac:dyDescent="0.3">
      <c r="A42" s="116"/>
      <c r="B42" s="185"/>
      <c r="C42" s="185"/>
      <c r="D42" s="185"/>
      <c r="E42" s="185"/>
      <c r="F42" s="185"/>
      <c r="G42" s="185"/>
      <c r="H42" s="140"/>
    </row>
    <row r="43" spans="1:8" x14ac:dyDescent="0.3">
      <c r="A43" s="57" t="s">
        <v>330</v>
      </c>
      <c r="B43" s="186">
        <v>2956000</v>
      </c>
      <c r="C43" s="186">
        <v>0</v>
      </c>
      <c r="D43" s="186">
        <v>2956000</v>
      </c>
      <c r="E43" s="186">
        <v>1011751.63</v>
      </c>
      <c r="F43" s="186">
        <v>1011751.63</v>
      </c>
      <c r="G43" s="186">
        <v>1944248.37</v>
      </c>
      <c r="H43" s="140"/>
    </row>
    <row r="44" spans="1:8" x14ac:dyDescent="0.3">
      <c r="A44" s="55" t="s">
        <v>270</v>
      </c>
      <c r="B44" s="185">
        <v>0</v>
      </c>
      <c r="C44" s="185">
        <v>0</v>
      </c>
      <c r="D44" s="185">
        <v>0</v>
      </c>
      <c r="E44" s="185">
        <v>0</v>
      </c>
      <c r="F44" s="185">
        <v>0</v>
      </c>
      <c r="G44" s="185">
        <v>0</v>
      </c>
      <c r="H44" s="140"/>
    </row>
    <row r="45" spans="1:8" x14ac:dyDescent="0.3">
      <c r="A45" s="116" t="s">
        <v>271</v>
      </c>
      <c r="B45" s="185">
        <v>0</v>
      </c>
      <c r="C45" s="185">
        <v>0</v>
      </c>
      <c r="D45" s="185">
        <v>0</v>
      </c>
      <c r="E45" s="185">
        <v>0</v>
      </c>
      <c r="F45" s="185">
        <v>0</v>
      </c>
      <c r="G45" s="185">
        <v>0</v>
      </c>
      <c r="H45" s="36" t="s">
        <v>331</v>
      </c>
    </row>
    <row r="46" spans="1:8" x14ac:dyDescent="0.3">
      <c r="A46" s="116" t="s">
        <v>273</v>
      </c>
      <c r="B46" s="185">
        <v>0</v>
      </c>
      <c r="C46" s="185">
        <v>0</v>
      </c>
      <c r="D46" s="185">
        <v>0</v>
      </c>
      <c r="E46" s="185">
        <v>0</v>
      </c>
      <c r="F46" s="185">
        <v>0</v>
      </c>
      <c r="G46" s="185">
        <v>0</v>
      </c>
      <c r="H46" s="36" t="s">
        <v>332</v>
      </c>
    </row>
    <row r="47" spans="1:8" x14ac:dyDescent="0.3">
      <c r="A47" s="116" t="s">
        <v>275</v>
      </c>
      <c r="B47" s="185">
        <v>0</v>
      </c>
      <c r="C47" s="185">
        <v>0</v>
      </c>
      <c r="D47" s="185">
        <v>0</v>
      </c>
      <c r="E47" s="185">
        <v>0</v>
      </c>
      <c r="F47" s="185">
        <v>0</v>
      </c>
      <c r="G47" s="185">
        <v>0</v>
      </c>
      <c r="H47" s="36" t="s">
        <v>333</v>
      </c>
    </row>
    <row r="48" spans="1:8" x14ac:dyDescent="0.3">
      <c r="A48" s="116" t="s">
        <v>277</v>
      </c>
      <c r="B48" s="185">
        <v>0</v>
      </c>
      <c r="C48" s="185">
        <v>0</v>
      </c>
      <c r="D48" s="185">
        <v>0</v>
      </c>
      <c r="E48" s="185">
        <v>0</v>
      </c>
      <c r="F48" s="185">
        <v>0</v>
      </c>
      <c r="G48" s="185">
        <v>0</v>
      </c>
      <c r="H48" s="36" t="s">
        <v>334</v>
      </c>
    </row>
    <row r="49" spans="1:8" x14ac:dyDescent="0.3">
      <c r="A49" s="116" t="s">
        <v>279</v>
      </c>
      <c r="B49" s="185">
        <v>0</v>
      </c>
      <c r="C49" s="185">
        <v>0</v>
      </c>
      <c r="D49" s="185">
        <v>0</v>
      </c>
      <c r="E49" s="185">
        <v>0</v>
      </c>
      <c r="F49" s="185">
        <v>0</v>
      </c>
      <c r="G49" s="185">
        <v>0</v>
      </c>
      <c r="H49" s="36" t="s">
        <v>335</v>
      </c>
    </row>
    <row r="50" spans="1:8" x14ac:dyDescent="0.3">
      <c r="A50" s="116" t="s">
        <v>281</v>
      </c>
      <c r="B50" s="185">
        <v>0</v>
      </c>
      <c r="C50" s="185">
        <v>0</v>
      </c>
      <c r="D50" s="185">
        <v>0</v>
      </c>
      <c r="E50" s="185">
        <v>0</v>
      </c>
      <c r="F50" s="185">
        <v>0</v>
      </c>
      <c r="G50" s="185">
        <v>0</v>
      </c>
      <c r="H50" s="36" t="s">
        <v>336</v>
      </c>
    </row>
    <row r="51" spans="1:8" x14ac:dyDescent="0.3">
      <c r="A51" s="116" t="s">
        <v>283</v>
      </c>
      <c r="B51" s="185">
        <v>0</v>
      </c>
      <c r="C51" s="185">
        <v>0</v>
      </c>
      <c r="D51" s="185">
        <v>0</v>
      </c>
      <c r="E51" s="185">
        <v>0</v>
      </c>
      <c r="F51" s="185">
        <v>0</v>
      </c>
      <c r="G51" s="185">
        <v>0</v>
      </c>
      <c r="H51" s="36" t="s">
        <v>337</v>
      </c>
    </row>
    <row r="52" spans="1:8" x14ac:dyDescent="0.3">
      <c r="A52" s="116" t="s">
        <v>285</v>
      </c>
      <c r="B52" s="185">
        <v>0</v>
      </c>
      <c r="C52" s="185">
        <v>0</v>
      </c>
      <c r="D52" s="185">
        <v>0</v>
      </c>
      <c r="E52" s="185">
        <v>0</v>
      </c>
      <c r="F52" s="185">
        <v>0</v>
      </c>
      <c r="G52" s="185">
        <v>0</v>
      </c>
      <c r="H52" s="36" t="s">
        <v>338</v>
      </c>
    </row>
    <row r="53" spans="1:8" x14ac:dyDescent="0.3">
      <c r="A53" s="55" t="s">
        <v>287</v>
      </c>
      <c r="B53" s="185">
        <v>2956000</v>
      </c>
      <c r="C53" s="185">
        <v>0</v>
      </c>
      <c r="D53" s="185">
        <v>2956000</v>
      </c>
      <c r="E53" s="185">
        <v>1011751.63</v>
      </c>
      <c r="F53" s="185">
        <v>1011751.63</v>
      </c>
      <c r="G53" s="185">
        <v>1944248.37</v>
      </c>
      <c r="H53" s="140"/>
    </row>
    <row r="54" spans="1:8" x14ac:dyDescent="0.3">
      <c r="A54" s="116" t="s">
        <v>288</v>
      </c>
      <c r="B54" s="185">
        <v>0</v>
      </c>
      <c r="C54" s="185">
        <v>0</v>
      </c>
      <c r="D54" s="185">
        <v>0</v>
      </c>
      <c r="E54" s="185">
        <v>0</v>
      </c>
      <c r="F54" s="185">
        <v>0</v>
      </c>
      <c r="G54" s="185">
        <v>0</v>
      </c>
      <c r="H54" s="36" t="s">
        <v>339</v>
      </c>
    </row>
    <row r="55" spans="1:8" x14ac:dyDescent="0.3">
      <c r="A55" s="116" t="s">
        <v>290</v>
      </c>
      <c r="B55" s="189">
        <v>2956000</v>
      </c>
      <c r="C55" s="189">
        <v>0</v>
      </c>
      <c r="D55" s="185">
        <v>2956000</v>
      </c>
      <c r="E55" s="189">
        <v>1011751.63</v>
      </c>
      <c r="F55" s="189">
        <v>1011751.63</v>
      </c>
      <c r="G55" s="185">
        <v>1944248.37</v>
      </c>
      <c r="H55" s="36" t="s">
        <v>340</v>
      </c>
    </row>
    <row r="56" spans="1:8" x14ac:dyDescent="0.3">
      <c r="A56" s="116" t="s">
        <v>292</v>
      </c>
      <c r="B56" s="185">
        <v>0</v>
      </c>
      <c r="C56" s="185">
        <v>0</v>
      </c>
      <c r="D56" s="185">
        <v>0</v>
      </c>
      <c r="E56" s="185">
        <v>0</v>
      </c>
      <c r="F56" s="185">
        <v>0</v>
      </c>
      <c r="G56" s="185">
        <v>0</v>
      </c>
      <c r="H56" s="36" t="s">
        <v>341</v>
      </c>
    </row>
    <row r="57" spans="1:8" x14ac:dyDescent="0.3">
      <c r="A57" s="117" t="s">
        <v>294</v>
      </c>
      <c r="B57" s="185">
        <v>0</v>
      </c>
      <c r="C57" s="185">
        <v>0</v>
      </c>
      <c r="D57" s="185">
        <v>0</v>
      </c>
      <c r="E57" s="185">
        <v>0</v>
      </c>
      <c r="F57" s="185">
        <v>0</v>
      </c>
      <c r="G57" s="185">
        <v>0</v>
      </c>
      <c r="H57" s="36" t="s">
        <v>342</v>
      </c>
    </row>
    <row r="58" spans="1:8" x14ac:dyDescent="0.3">
      <c r="A58" s="116" t="s">
        <v>297</v>
      </c>
      <c r="B58" s="185">
        <v>0</v>
      </c>
      <c r="C58" s="185">
        <v>0</v>
      </c>
      <c r="D58" s="185">
        <v>0</v>
      </c>
      <c r="E58" s="185">
        <v>0</v>
      </c>
      <c r="F58" s="185">
        <v>0</v>
      </c>
      <c r="G58" s="185">
        <v>0</v>
      </c>
      <c r="H58" s="36" t="s">
        <v>343</v>
      </c>
    </row>
    <row r="59" spans="1:8" x14ac:dyDescent="0.3">
      <c r="A59" s="116" t="s">
        <v>298</v>
      </c>
      <c r="B59" s="185">
        <v>0</v>
      </c>
      <c r="C59" s="185">
        <v>0</v>
      </c>
      <c r="D59" s="185">
        <v>0</v>
      </c>
      <c r="E59" s="185">
        <v>0</v>
      </c>
      <c r="F59" s="185">
        <v>0</v>
      </c>
      <c r="G59" s="185">
        <v>0</v>
      </c>
      <c r="H59" s="36" t="s">
        <v>344</v>
      </c>
    </row>
    <row r="60" spans="1:8" x14ac:dyDescent="0.3">
      <c r="A60" s="116" t="s">
        <v>300</v>
      </c>
      <c r="B60" s="185">
        <v>0</v>
      </c>
      <c r="C60" s="185">
        <v>0</v>
      </c>
      <c r="D60" s="185">
        <v>0</v>
      </c>
      <c r="E60" s="185">
        <v>0</v>
      </c>
      <c r="F60" s="185">
        <v>0</v>
      </c>
      <c r="G60" s="185">
        <v>0</v>
      </c>
      <c r="H60" s="36" t="s">
        <v>345</v>
      </c>
    </row>
    <row r="61" spans="1:8" x14ac:dyDescent="0.3">
      <c r="A61" s="55" t="s">
        <v>302</v>
      </c>
      <c r="B61" s="185">
        <v>0</v>
      </c>
      <c r="C61" s="185">
        <v>0</v>
      </c>
      <c r="D61" s="185">
        <v>0</v>
      </c>
      <c r="E61" s="185">
        <v>0</v>
      </c>
      <c r="F61" s="185">
        <v>0</v>
      </c>
      <c r="G61" s="185">
        <v>0</v>
      </c>
      <c r="H61" s="140"/>
    </row>
    <row r="62" spans="1:8" x14ac:dyDescent="0.3">
      <c r="A62" s="116" t="s">
        <v>303</v>
      </c>
      <c r="B62" s="185">
        <v>0</v>
      </c>
      <c r="C62" s="185">
        <v>0</v>
      </c>
      <c r="D62" s="185">
        <v>0</v>
      </c>
      <c r="E62" s="185">
        <v>0</v>
      </c>
      <c r="F62" s="185">
        <v>0</v>
      </c>
      <c r="G62" s="185">
        <v>0</v>
      </c>
      <c r="H62" s="36" t="s">
        <v>346</v>
      </c>
    </row>
    <row r="63" spans="1:8" x14ac:dyDescent="0.3">
      <c r="A63" s="116" t="s">
        <v>305</v>
      </c>
      <c r="B63" s="185">
        <v>0</v>
      </c>
      <c r="C63" s="185">
        <v>0</v>
      </c>
      <c r="D63" s="185">
        <v>0</v>
      </c>
      <c r="E63" s="185">
        <v>0</v>
      </c>
      <c r="F63" s="185">
        <v>0</v>
      </c>
      <c r="G63" s="185">
        <v>0</v>
      </c>
      <c r="H63" s="36" t="s">
        <v>347</v>
      </c>
    </row>
    <row r="64" spans="1:8" x14ac:dyDescent="0.3">
      <c r="A64" s="116" t="s">
        <v>308</v>
      </c>
      <c r="B64" s="185">
        <v>0</v>
      </c>
      <c r="C64" s="185">
        <v>0</v>
      </c>
      <c r="D64" s="185">
        <v>0</v>
      </c>
      <c r="E64" s="185">
        <v>0</v>
      </c>
      <c r="F64" s="185">
        <v>0</v>
      </c>
      <c r="G64" s="185">
        <v>0</v>
      </c>
      <c r="H64" s="36" t="s">
        <v>348</v>
      </c>
    </row>
    <row r="65" spans="1:8" x14ac:dyDescent="0.3">
      <c r="A65" s="116" t="s">
        <v>309</v>
      </c>
      <c r="B65" s="185">
        <v>0</v>
      </c>
      <c r="C65" s="185">
        <v>0</v>
      </c>
      <c r="D65" s="185">
        <v>0</v>
      </c>
      <c r="E65" s="185">
        <v>0</v>
      </c>
      <c r="F65" s="185">
        <v>0</v>
      </c>
      <c r="G65" s="185">
        <v>0</v>
      </c>
      <c r="H65" s="36" t="s">
        <v>349</v>
      </c>
    </row>
    <row r="66" spans="1:8" x14ac:dyDescent="0.3">
      <c r="A66" s="116" t="s">
        <v>311</v>
      </c>
      <c r="B66" s="185">
        <v>0</v>
      </c>
      <c r="C66" s="185">
        <v>0</v>
      </c>
      <c r="D66" s="185">
        <v>0</v>
      </c>
      <c r="E66" s="185">
        <v>0</v>
      </c>
      <c r="F66" s="185">
        <v>0</v>
      </c>
      <c r="G66" s="185">
        <v>0</v>
      </c>
      <c r="H66" s="36" t="s">
        <v>350</v>
      </c>
    </row>
    <row r="67" spans="1:8" x14ac:dyDescent="0.3">
      <c r="A67" s="116" t="s">
        <v>313</v>
      </c>
      <c r="B67" s="185">
        <v>0</v>
      </c>
      <c r="C67" s="185">
        <v>0</v>
      </c>
      <c r="D67" s="185">
        <v>0</v>
      </c>
      <c r="E67" s="185">
        <v>0</v>
      </c>
      <c r="F67" s="185">
        <v>0</v>
      </c>
      <c r="G67" s="185">
        <v>0</v>
      </c>
      <c r="H67" s="36" t="s">
        <v>351</v>
      </c>
    </row>
    <row r="68" spans="1:8" x14ac:dyDescent="0.3">
      <c r="A68" s="116" t="s">
        <v>315</v>
      </c>
      <c r="B68" s="185">
        <v>0</v>
      </c>
      <c r="C68" s="185">
        <v>0</v>
      </c>
      <c r="D68" s="185">
        <v>0</v>
      </c>
      <c r="E68" s="185">
        <v>0</v>
      </c>
      <c r="F68" s="185">
        <v>0</v>
      </c>
      <c r="G68" s="185">
        <v>0</v>
      </c>
      <c r="H68" s="36" t="s">
        <v>352</v>
      </c>
    </row>
    <row r="69" spans="1:8" x14ac:dyDescent="0.3">
      <c r="A69" s="116" t="s">
        <v>317</v>
      </c>
      <c r="B69" s="185">
        <v>0</v>
      </c>
      <c r="C69" s="185">
        <v>0</v>
      </c>
      <c r="D69" s="185">
        <v>0</v>
      </c>
      <c r="E69" s="185">
        <v>0</v>
      </c>
      <c r="F69" s="185">
        <v>0</v>
      </c>
      <c r="G69" s="185">
        <v>0</v>
      </c>
      <c r="H69" s="36" t="s">
        <v>353</v>
      </c>
    </row>
    <row r="70" spans="1:8" x14ac:dyDescent="0.3">
      <c r="A70" s="116" t="s">
        <v>319</v>
      </c>
      <c r="B70" s="185">
        <v>0</v>
      </c>
      <c r="C70" s="185">
        <v>0</v>
      </c>
      <c r="D70" s="185">
        <v>0</v>
      </c>
      <c r="E70" s="185">
        <v>0</v>
      </c>
      <c r="F70" s="185">
        <v>0</v>
      </c>
      <c r="G70" s="185">
        <v>0</v>
      </c>
      <c r="H70" s="36" t="s">
        <v>354</v>
      </c>
    </row>
    <row r="71" spans="1:8" x14ac:dyDescent="0.3">
      <c r="A71" s="56" t="s">
        <v>321</v>
      </c>
      <c r="B71" s="187">
        <v>0</v>
      </c>
      <c r="C71" s="187">
        <v>0</v>
      </c>
      <c r="D71" s="187">
        <v>0</v>
      </c>
      <c r="E71" s="187">
        <v>0</v>
      </c>
      <c r="F71" s="187">
        <v>0</v>
      </c>
      <c r="G71" s="187">
        <v>0</v>
      </c>
      <c r="H71" s="140"/>
    </row>
    <row r="72" spans="1:8" ht="28.8" x14ac:dyDescent="0.3">
      <c r="A72" s="116" t="s">
        <v>322</v>
      </c>
      <c r="B72" s="185">
        <v>0</v>
      </c>
      <c r="C72" s="185">
        <v>0</v>
      </c>
      <c r="D72" s="185">
        <v>0</v>
      </c>
      <c r="E72" s="185">
        <v>0</v>
      </c>
      <c r="F72" s="185">
        <v>0</v>
      </c>
      <c r="G72" s="185">
        <v>0</v>
      </c>
      <c r="H72" s="36" t="s">
        <v>355</v>
      </c>
    </row>
    <row r="73" spans="1:8" ht="28.8" x14ac:dyDescent="0.3">
      <c r="A73" s="116" t="s">
        <v>324</v>
      </c>
      <c r="B73" s="185">
        <v>0</v>
      </c>
      <c r="C73" s="185">
        <v>0</v>
      </c>
      <c r="D73" s="185">
        <v>0</v>
      </c>
      <c r="E73" s="185">
        <v>0</v>
      </c>
      <c r="F73" s="185">
        <v>0</v>
      </c>
      <c r="G73" s="185">
        <v>0</v>
      </c>
      <c r="H73" s="36" t="s">
        <v>356</v>
      </c>
    </row>
    <row r="74" spans="1:8" x14ac:dyDescent="0.3">
      <c r="A74" s="116" t="s">
        <v>326</v>
      </c>
      <c r="B74" s="185">
        <v>0</v>
      </c>
      <c r="C74" s="185">
        <v>0</v>
      </c>
      <c r="D74" s="185">
        <v>0</v>
      </c>
      <c r="E74" s="185">
        <v>0</v>
      </c>
      <c r="F74" s="185">
        <v>0</v>
      </c>
      <c r="G74" s="185">
        <v>0</v>
      </c>
      <c r="H74" s="36" t="s">
        <v>357</v>
      </c>
    </row>
    <row r="75" spans="1:8" x14ac:dyDescent="0.3">
      <c r="A75" s="116" t="s">
        <v>328</v>
      </c>
      <c r="B75" s="185">
        <v>0</v>
      </c>
      <c r="C75" s="185">
        <v>0</v>
      </c>
      <c r="D75" s="185">
        <v>0</v>
      </c>
      <c r="E75" s="185">
        <v>0</v>
      </c>
      <c r="F75" s="185">
        <v>0</v>
      </c>
      <c r="G75" s="185">
        <v>0</v>
      </c>
      <c r="H75" s="36" t="s">
        <v>358</v>
      </c>
    </row>
    <row r="76" spans="1:8" x14ac:dyDescent="0.3">
      <c r="A76" s="58"/>
      <c r="B76" s="188"/>
      <c r="C76" s="188"/>
      <c r="D76" s="188"/>
      <c r="E76" s="188"/>
      <c r="F76" s="188"/>
      <c r="G76" s="188"/>
      <c r="H76" s="140"/>
    </row>
    <row r="77" spans="1:8" x14ac:dyDescent="0.3">
      <c r="A77" s="57" t="s">
        <v>252</v>
      </c>
      <c r="B77" s="186">
        <v>105371235</v>
      </c>
      <c r="C77" s="186">
        <v>0</v>
      </c>
      <c r="D77" s="186">
        <v>105371235</v>
      </c>
      <c r="E77" s="186">
        <v>22201489.599999998</v>
      </c>
      <c r="F77" s="186">
        <v>21384913.149999999</v>
      </c>
      <c r="G77" s="186">
        <v>83169745.400000006</v>
      </c>
      <c r="H77" s="140"/>
    </row>
    <row r="78" spans="1:8" x14ac:dyDescent="0.3">
      <c r="A78" s="10"/>
      <c r="B78" s="37"/>
      <c r="C78" s="37"/>
      <c r="D78" s="37"/>
      <c r="E78" s="37"/>
      <c r="F78" s="37"/>
      <c r="G78" s="37"/>
      <c r="H78" s="140"/>
    </row>
    <row r="79" spans="1:8" x14ac:dyDescent="0.3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topLeftCell="C27" zoomScale="90" zoomScaleNormal="90" workbookViewId="0">
      <selection activeCell="B9" sqref="B9:G33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45.45" customHeight="1" x14ac:dyDescent="0.3">
      <c r="A1" s="147" t="s">
        <v>359</v>
      </c>
      <c r="B1" s="148"/>
      <c r="C1" s="148"/>
      <c r="D1" s="148"/>
      <c r="E1" s="148"/>
      <c r="F1" s="148"/>
      <c r="G1" s="148"/>
    </row>
    <row r="2" spans="1:7" x14ac:dyDescent="0.3">
      <c r="A2" s="152" t="s">
        <v>542</v>
      </c>
      <c r="B2" s="153"/>
      <c r="C2" s="153"/>
      <c r="D2" s="153"/>
      <c r="E2" s="153"/>
      <c r="F2" s="153"/>
      <c r="G2" s="154"/>
    </row>
    <row r="3" spans="1:7" x14ac:dyDescent="0.3">
      <c r="A3" s="155" t="s">
        <v>171</v>
      </c>
      <c r="B3" s="156"/>
      <c r="C3" s="156"/>
      <c r="D3" s="156"/>
      <c r="E3" s="156"/>
      <c r="F3" s="156"/>
      <c r="G3" s="157"/>
    </row>
    <row r="4" spans="1:7" x14ac:dyDescent="0.3">
      <c r="A4" s="155" t="s">
        <v>360</v>
      </c>
      <c r="B4" s="156"/>
      <c r="C4" s="156"/>
      <c r="D4" s="156"/>
      <c r="E4" s="156"/>
      <c r="F4" s="156"/>
      <c r="G4" s="157"/>
    </row>
    <row r="5" spans="1:7" x14ac:dyDescent="0.3">
      <c r="A5" s="155" t="s">
        <v>541</v>
      </c>
      <c r="B5" s="156"/>
      <c r="C5" s="156"/>
      <c r="D5" s="156"/>
      <c r="E5" s="156"/>
      <c r="F5" s="156"/>
      <c r="G5" s="157"/>
    </row>
    <row r="6" spans="1:7" x14ac:dyDescent="0.3">
      <c r="A6" s="158" t="s">
        <v>2</v>
      </c>
      <c r="B6" s="159"/>
      <c r="C6" s="159"/>
      <c r="D6" s="159"/>
      <c r="E6" s="159"/>
      <c r="F6" s="159"/>
      <c r="G6" s="160"/>
    </row>
    <row r="7" spans="1:7" x14ac:dyDescent="0.3">
      <c r="A7" s="149" t="s">
        <v>63</v>
      </c>
      <c r="B7" s="144" t="s">
        <v>173</v>
      </c>
      <c r="C7" s="144"/>
      <c r="D7" s="144"/>
      <c r="E7" s="144"/>
      <c r="F7" s="144"/>
      <c r="G7" s="144" t="s">
        <v>174</v>
      </c>
    </row>
    <row r="8" spans="1:7" ht="28.8" x14ac:dyDescent="0.3">
      <c r="A8" s="150"/>
      <c r="B8" s="60" t="s">
        <v>78</v>
      </c>
      <c r="C8" s="63" t="s">
        <v>268</v>
      </c>
      <c r="D8" s="63" t="s">
        <v>105</v>
      </c>
      <c r="E8" s="63" t="s">
        <v>61</v>
      </c>
      <c r="F8" s="63" t="s">
        <v>79</v>
      </c>
      <c r="G8" s="169"/>
    </row>
    <row r="9" spans="1:7" x14ac:dyDescent="0.3">
      <c r="A9" s="25" t="s">
        <v>361</v>
      </c>
      <c r="B9" s="190">
        <v>50034999</v>
      </c>
      <c r="C9" s="190">
        <v>96000</v>
      </c>
      <c r="D9" s="190">
        <v>50130999</v>
      </c>
      <c r="E9" s="190">
        <v>9396212.1500000004</v>
      </c>
      <c r="F9" s="190">
        <v>9396212.1500000004</v>
      </c>
      <c r="G9" s="190">
        <v>40734786.850000001</v>
      </c>
    </row>
    <row r="10" spans="1:7" x14ac:dyDescent="0.3">
      <c r="A10" s="55" t="s">
        <v>362</v>
      </c>
      <c r="B10" s="193">
        <v>50034999</v>
      </c>
      <c r="C10" s="193">
        <v>96000</v>
      </c>
      <c r="D10" s="191">
        <v>50130999</v>
      </c>
      <c r="E10" s="193">
        <v>9396212.1500000004</v>
      </c>
      <c r="F10" s="193">
        <v>9396212.1500000004</v>
      </c>
      <c r="G10" s="191">
        <v>40734786.850000001</v>
      </c>
    </row>
    <row r="11" spans="1:7" x14ac:dyDescent="0.3">
      <c r="A11" s="55" t="s">
        <v>363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3">
      <c r="A12" s="55" t="s">
        <v>364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3">
      <c r="A13" s="115" t="s">
        <v>365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3">
      <c r="A14" s="115" t="s">
        <v>366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3">
      <c r="A15" s="55" t="s">
        <v>367</v>
      </c>
      <c r="B15" s="191">
        <v>0</v>
      </c>
      <c r="C15" s="191">
        <v>0</v>
      </c>
      <c r="D15" s="191">
        <v>0</v>
      </c>
      <c r="E15" s="191">
        <v>0</v>
      </c>
      <c r="F15" s="191">
        <v>0</v>
      </c>
      <c r="G15" s="191">
        <v>0</v>
      </c>
    </row>
    <row r="16" spans="1:7" ht="28.8" x14ac:dyDescent="0.3">
      <c r="A16" s="56" t="s">
        <v>368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3">
      <c r="A17" s="115" t="s">
        <v>369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3">
      <c r="A18" s="115" t="s">
        <v>370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3">
      <c r="A19" s="55" t="s">
        <v>371</v>
      </c>
      <c r="B19" s="191">
        <v>0</v>
      </c>
      <c r="C19" s="191">
        <v>0</v>
      </c>
      <c r="D19" s="191">
        <v>0</v>
      </c>
      <c r="E19" s="191">
        <v>0</v>
      </c>
      <c r="F19" s="191">
        <v>0</v>
      </c>
      <c r="G19" s="191">
        <v>0</v>
      </c>
    </row>
    <row r="20" spans="1:7" x14ac:dyDescent="0.3">
      <c r="A20" s="58"/>
      <c r="B20" s="192"/>
      <c r="C20" s="192"/>
      <c r="D20" s="192"/>
      <c r="E20" s="192"/>
      <c r="F20" s="192"/>
      <c r="G20" s="192"/>
    </row>
    <row r="21" spans="1:7" x14ac:dyDescent="0.3">
      <c r="A21" s="127" t="s">
        <v>372</v>
      </c>
      <c r="B21" s="190">
        <v>0</v>
      </c>
      <c r="C21" s="190">
        <v>0</v>
      </c>
      <c r="D21" s="190">
        <v>0</v>
      </c>
      <c r="E21" s="190">
        <v>0</v>
      </c>
      <c r="F21" s="190">
        <v>0</v>
      </c>
      <c r="G21" s="190">
        <v>0</v>
      </c>
    </row>
    <row r="22" spans="1:7" x14ac:dyDescent="0.3">
      <c r="A22" s="55" t="s">
        <v>362</v>
      </c>
      <c r="B22" s="193">
        <v>0</v>
      </c>
      <c r="C22" s="193">
        <v>0</v>
      </c>
      <c r="D22" s="191">
        <v>0</v>
      </c>
      <c r="E22" s="193">
        <v>0</v>
      </c>
      <c r="F22" s="193">
        <v>0</v>
      </c>
      <c r="G22" s="191">
        <v>0</v>
      </c>
    </row>
    <row r="23" spans="1:7" x14ac:dyDescent="0.3">
      <c r="A23" s="55" t="s">
        <v>363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3">
      <c r="A24" s="55" t="s">
        <v>364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</row>
    <row r="25" spans="1:7" x14ac:dyDescent="0.3">
      <c r="A25" s="115" t="s">
        <v>365</v>
      </c>
      <c r="B25" s="191">
        <v>0</v>
      </c>
      <c r="C25" s="191">
        <v>0</v>
      </c>
      <c r="D25" s="191">
        <v>0</v>
      </c>
      <c r="E25" s="191">
        <v>0</v>
      </c>
      <c r="F25" s="191">
        <v>0</v>
      </c>
      <c r="G25" s="191">
        <v>0</v>
      </c>
    </row>
    <row r="26" spans="1:7" x14ac:dyDescent="0.3">
      <c r="A26" s="115" t="s">
        <v>366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3">
      <c r="A27" s="55" t="s">
        <v>367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ht="28.8" x14ac:dyDescent="0.3">
      <c r="A28" s="56" t="s">
        <v>368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3">
      <c r="A29" s="115" t="s">
        <v>369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3">
      <c r="A30" s="115" t="s">
        <v>370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3">
      <c r="A31" s="55" t="s">
        <v>371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3">
      <c r="A32" s="58"/>
      <c r="B32" s="192"/>
      <c r="C32" s="192"/>
      <c r="D32" s="192"/>
      <c r="E32" s="192"/>
      <c r="F32" s="192"/>
      <c r="G32" s="192"/>
    </row>
    <row r="33" spans="1:7" x14ac:dyDescent="0.3">
      <c r="A33" s="57" t="s">
        <v>373</v>
      </c>
      <c r="B33" s="190">
        <v>50034999</v>
      </c>
      <c r="C33" s="190">
        <v>96000</v>
      </c>
      <c r="D33" s="190">
        <v>50130999</v>
      </c>
      <c r="E33" s="190">
        <v>9396212.1500000004</v>
      </c>
      <c r="F33" s="190">
        <v>9396212.1500000004</v>
      </c>
      <c r="G33" s="190">
        <v>40734786.850000001</v>
      </c>
    </row>
    <row r="34" spans="1:7" x14ac:dyDescent="0.3">
      <c r="A34" s="10"/>
      <c r="B34" s="38"/>
      <c r="C34" s="38"/>
      <c r="D34" s="38"/>
      <c r="E34" s="38"/>
      <c r="F34" s="38"/>
      <c r="G34" s="38"/>
    </row>
    <row r="35" spans="1:7" x14ac:dyDescent="0.3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Timbrado</cp:lastModifiedBy>
  <dcterms:created xsi:type="dcterms:W3CDTF">2025-12-15T19:20:03Z</dcterms:created>
  <dcterms:modified xsi:type="dcterms:W3CDTF">2026-05-01T00:09:14Z</dcterms:modified>
</cp:coreProperties>
</file>